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1 Data inventory" sheetId="2" state="visible" r:id="rId4"/>
    <sheet name="2 Field mapping" sheetId="3" state="visible" r:id="rId5"/>
    <sheet name="3 Validation" sheetId="4" state="visible" r:id="rId6"/>
    <sheet name="4 Cutover pla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<sst xmlns="http://schemas.openxmlformats.org/spreadsheetml/2006/main" count="147" uniqueCount="105">
  <si>
    <t xml:space="preserve">Membership Data Migration Workbook</t>
  </si>
  <si>
    <t xml:space="preserve">Inventory, map, test and reconcile your member data when you switch membership software.</t>
  </si>
  <si>
    <t xml:space="preserve">How to use this workbook</t>
  </si>
  <si>
    <t xml:space="preserve">1. Data inventory: list every place member data lives today, who owns it, how many records and what you'll do with it.</t>
  </si>
  <si>
    <t xml:space="preserve">2. Field mapping: for each field in your old system, write the new field and the rule that converts it. Get it approved before any import.</t>
  </si>
  <si>
    <t xml:space="preserve">3. Validation: after each test import, enter the counts and totals from the old and new systems. Any difference is flagged automatically.</t>
  </si>
  <si>
    <t xml:space="preserve">4. Cutover plan: track every task from audit to archive, with an owner and a date.</t>
  </si>
  <si>
    <t xml:space="preserve">Rule of thumb: don't switch off the old system until every validation check reads Pass, and keep a read-only copy for at least 12 months.</t>
  </si>
  <si>
    <t xml:space="preserve">From the Melora Connect guide: How to Switch Membership Management Software Without Losing Member Data. Vendor-neutral: use it with any platform.</t>
  </si>
  <si>
    <t xml:space="preserve">Melora Connect · meloraconnect.com</t>
  </si>
  <si>
    <t xml:space="preserve">Data inventory</t>
  </si>
  <si>
    <t xml:space="preserve">Yellow cells with blue text are yours to fill. Black cells are formulas. Rows marked "Example" show the format: overwrite them.</t>
  </si>
  <si>
    <t xml:space="preserve">Data type</t>
  </si>
  <si>
    <t xml:space="preserve">Where it lives today</t>
  </si>
  <si>
    <t xml:space="preserve">Owner</t>
  </si>
  <si>
    <t xml:space="preserve">Record count</t>
  </si>
  <si>
    <t xml:space="preserve">Action</t>
  </si>
  <si>
    <t xml:space="preserve">Status</t>
  </si>
  <si>
    <t xml:space="preserve">Notes</t>
  </si>
  <si>
    <t xml:space="preserve">Member profiles and contacts</t>
  </si>
  <si>
    <t xml:space="preserve">Old AMS + spreadsheet</t>
  </si>
  <si>
    <t xml:space="preserve">Membership manager</t>
  </si>
  <si>
    <t xml:space="preserve">Clean, then move</t>
  </si>
  <si>
    <t xml:space="preserve">In progress</t>
  </si>
  <si>
    <t xml:space="preserve">Duplicates between AMS and spreadsheet</t>
  </si>
  <si>
    <t xml:space="preserve">Membership types, status and renewal dates</t>
  </si>
  <si>
    <t xml:space="preserve">Dues payments and receipts</t>
  </si>
  <si>
    <t xml:space="preserve">Open invoices and credits</t>
  </si>
  <si>
    <t xml:space="preserve">Saved payment methods / autopay</t>
  </si>
  <si>
    <t xml:space="preserve">Email consent and preferences</t>
  </si>
  <si>
    <t xml:space="preserve">Event registrations and attendance</t>
  </si>
  <si>
    <t xml:space="preserve">Companies and linked contacts</t>
  </si>
  <si>
    <t xml:space="preserve">Committees, volunteer roles and notes</t>
  </si>
  <si>
    <t xml:space="preserve">Directory listings</t>
  </si>
  <si>
    <t xml:space="preserve">Files and documents</t>
  </si>
  <si>
    <t xml:space="preserve">Website logins / portal accounts</t>
  </si>
  <si>
    <t xml:space="preserve">Tasks done</t>
  </si>
  <si>
    <t xml:space="preserve">Progress</t>
  </si>
  <si>
    <t xml:space="preserve">Field mapping</t>
  </si>
  <si>
    <t xml:space="preserve">Old system field</t>
  </si>
  <si>
    <t xml:space="preserve">Example value</t>
  </si>
  <si>
    <t xml:space="preserve">New system field</t>
  </si>
  <si>
    <t xml:space="preserve">Conversion rule</t>
  </si>
  <si>
    <t xml:space="preserve">Required?</t>
  </si>
  <si>
    <t xml:space="preserve">Approved by</t>
  </si>
  <si>
    <t xml:space="preserve">Member Since</t>
  </si>
  <si>
    <t xml:space="preserve">03/15/2019</t>
  </si>
  <si>
    <t xml:space="preserve">Join date</t>
  </si>
  <si>
    <t xml:space="preserve">Convert MM/DD/YYYY to YYYY-MM-DD</t>
  </si>
  <si>
    <t xml:space="preserve">Yes</t>
  </si>
  <si>
    <t xml:space="preserve">[name]</t>
  </si>
  <si>
    <t xml:space="preserve">Done</t>
  </si>
  <si>
    <t xml:space="preserve">Grace</t>
  </si>
  <si>
    <t xml:space="preserve">Membership status</t>
  </si>
  <si>
    <t xml:space="preserve">Current or Grace → Active; Expired → Lapsed</t>
  </si>
  <si>
    <t xml:space="preserve">Validation</t>
  </si>
  <si>
    <t xml:space="preserve">Check</t>
  </si>
  <si>
    <t xml:space="preserve">Old system</t>
  </si>
  <si>
    <t xml:space="preserve">New system</t>
  </si>
  <si>
    <t xml:space="preserve">Difference</t>
  </si>
  <si>
    <t xml:space="preserve">Result</t>
  </si>
  <si>
    <t xml:space="preserve">Total member records</t>
  </si>
  <si>
    <t xml:space="preserve">Active members</t>
  </si>
  <si>
    <t xml:space="preserve">Lapsed members (last 24 months)</t>
  </si>
  <si>
    <t xml:space="preserve">Members by type: [type 1]</t>
  </si>
  <si>
    <t xml:space="preserve">Members by type: [type 2]</t>
  </si>
  <si>
    <t xml:space="preserve">Records with a future renewal date</t>
  </si>
  <si>
    <t xml:space="preserve">Dues collected, last 12 months ($)</t>
  </si>
  <si>
    <t xml:space="preserve">Open invoices, total balance ($)</t>
  </si>
  <si>
    <t xml:space="preserve">Email opt-outs / unsubscribed</t>
  </si>
  <si>
    <t xml:space="preserve">Event registrations, last 12 months</t>
  </si>
  <si>
    <t xml:space="preserve">Directory listings published</t>
  </si>
  <si>
    <t xml:space="preserve">Companies with linked contacts</t>
  </si>
  <si>
    <t xml:space="preserve">Checks passed</t>
  </si>
  <si>
    <t xml:space="preserve">Checks to investigate</t>
  </si>
  <si>
    <t xml:space="preserve">Cutover plan</t>
  </si>
  <si>
    <t xml:space="preserve">Phase</t>
  </si>
  <si>
    <t xml:space="preserve">Task</t>
  </si>
  <si>
    <t xml:space="preserve">Due date</t>
  </si>
  <si>
    <t xml:space="preserve">Audit</t>
  </si>
  <si>
    <t xml:space="preserve">List every data source and owner (tab 1)</t>
  </si>
  <si>
    <t xml:space="preserve">Not started</t>
  </si>
  <si>
    <t xml:space="preserve">Export a full backup from every system</t>
  </si>
  <si>
    <t xml:space="preserve">Agree what to archive instead of moving</t>
  </si>
  <si>
    <t xml:space="preserve">Clean</t>
  </si>
  <si>
    <t xml:space="preserve">Merge duplicate members and contacts</t>
  </si>
  <si>
    <t xml:space="preserve">Fix missing or wrong renewal dates</t>
  </si>
  <si>
    <t xml:space="preserve">Confirm email consent for every contact</t>
  </si>
  <si>
    <t xml:space="preserve">Map</t>
  </si>
  <si>
    <t xml:space="preserve">Complete the field map (tab 2)</t>
  </si>
  <si>
    <t xml:space="preserve">Approve the field map in writing</t>
  </si>
  <si>
    <t xml:space="preserve">Test</t>
  </si>
  <si>
    <t xml:space="preserve">Run test import #1</t>
  </si>
  <si>
    <t xml:space="preserve">Spot-check 20 real records by hand</t>
  </si>
  <si>
    <t xml:space="preserve">Fill in validation (tab 3); fix and re-run</t>
  </si>
  <si>
    <t xml:space="preserve">Parallel run</t>
  </si>
  <si>
    <t xml:space="preserve">Process one renewal cycle or event in both systems</t>
  </si>
  <si>
    <t xml:space="preserve">All validation checks read Pass</t>
  </si>
  <si>
    <t xml:space="preserve">Cut over</t>
  </si>
  <si>
    <t xml:space="preserve">Tell members what changes and when</t>
  </si>
  <si>
    <t xml:space="preserve">Ask members to re-enter saved cards if tokens can't move</t>
  </si>
  <si>
    <t xml:space="preserve">Final import and go-live</t>
  </si>
  <si>
    <t xml:space="preserve">Archive</t>
  </si>
  <si>
    <t xml:space="preserve">Set the old system to read-only</t>
  </si>
  <si>
    <t xml:space="preserve">Keep the archive for at least 12 months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</si>
</sst>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0"/>
    <numFmt numFmtId="167" formatCode="0%"/>
    <numFmt numFmtId="168" formatCode="\$#,##0;&quot;($&quot;#,##0\);\-"/>
    <numFmt numFmtId="169" formatCode="yyyy\-mm\-dd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4F63"/>
      <name val="Arial"/>
      <family val="0"/>
      <charset val="1"/>
    </font>
    <font>
      <sz val="10"/>
      <color rgb="FF5B6474"/>
      <name val="Arial"/>
      <family val="0"/>
      <charset val="1"/>
    </font>
    <font>
      <b val="true"/>
      <sz val="12"/>
      <color rgb="FF0B4F63"/>
      <name val="Arial"/>
      <family val="0"/>
      <charset val="1"/>
    </font>
    <font>
      <sz val="10"/>
      <color rgb="FF0A0E1A"/>
      <name val="Arial"/>
      <family val="0"/>
      <charset val="1"/>
    </font>
    <font>
      <sz val="9"/>
      <color rgb="FF8A93A3"/>
      <name val="Arial"/>
      <family val="0"/>
      <charset val="1"/>
    </font>
    <font>
      <b val="true"/>
      <sz val="15"/>
      <color rgb="FF0B4F63"/>
      <name val="Arial"/>
      <family val="0"/>
      <charset val="1"/>
    </font>
    <font>
      <i val="true"/>
      <sz val="9"/>
      <color rgb="FF5B647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B4F6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7490"/>
        <bgColor rgb="FF0066CC"/>
      </patternFill>
    </fill>
    <fill>
      <patternFill patternType="solid">
        <fgColor rgb="FFFFF2CC"/>
        <bgColor rgb="FFFDF1D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9E0"/>
      </left>
      <right style="thin">
        <color rgb="FFD3D9E0"/>
      </right>
      <top style="thin">
        <color rgb="FFD3D9E0"/>
      </top>
      <bottom style="thin">
        <color rgb="FFD3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37A43"/>
      </font>
      <fill>
        <patternFill>
          <bgColor rgb="FFE6F7EE"/>
        </patternFill>
      </fill>
    </dxf>
    <dxf>
      <font>
        <name val="Arial"/>
        <charset val="1"/>
        <family val="0"/>
        <b val="1"/>
        <color rgb="FFB26A00"/>
      </font>
      <fill>
        <patternFill>
          <bgColor rgb="FFFDF1D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26A00"/>
      <rgbColor rgb="FF800080"/>
      <rgbColor rgb="FF0E7490"/>
      <rgbColor rgb="FFC0C0C0"/>
      <rgbColor rgb="FF808080"/>
      <rgbColor rgb="FF9999FF"/>
      <rgbColor rgb="FF993366"/>
      <rgbColor rgb="FFFFF2CC"/>
      <rgbColor rgb="FFE6F7EE"/>
      <rgbColor rgb="FF660066"/>
      <rgbColor rgb="FFFF8080"/>
      <rgbColor rgb="FF0066CC"/>
      <rgbColor rgb="FFD3D9E0"/>
      <rgbColor rgb="FF000080"/>
      <rgbColor rgb="FFFF00FF"/>
      <rgbColor rgb="FFFFFF00"/>
      <rgbColor rgb="FF00FFFF"/>
      <rgbColor rgb="FF800080"/>
      <rgbColor rgb="FF800000"/>
      <rgbColor rgb="FF137A43"/>
      <rgbColor rgb="FF0000FF"/>
      <rgbColor rgb="FF00CCFF"/>
      <rgbColor rgb="FFCCFFFF"/>
      <rgbColor rgb="FFCCFFCC"/>
      <rgbColor rgb="FFFDF1D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4"/>
      <rgbColor rgb="FF8A93A3"/>
      <rgbColor rgb="FF0B4F63"/>
      <rgbColor rgb="FF339966"/>
      <rgbColor rgb="FF0A0E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</row>
    <row r="8" customFormat="false" ht="15" hidden="false" customHeight="false" outlineLevel="0" collapsed="false">
      <c r="A8" s="4" t="s">
        <v>4</v>
      </c>
    </row>
    <row r="10" customFormat="false" ht="15" hidden="false" customHeight="false" outlineLevel="0" collapsed="false">
      <c r="A10" s="4" t="s">
        <v>5</v>
      </c>
    </row>
    <row r="12" customFormat="false" ht="15" hidden="false" customHeight="false" outlineLevel="0" collapsed="false">
      <c r="A12" s="4" t="s">
        <v>6</v>
      </c>
    </row>
    <row r="14" customFormat="false" ht="15" hidden="false" customHeight="false" outlineLevel="0" collapsed="false">
      <c r="A14" s="4" t="s">
        <v>7</v>
      </c>
    </row>
    <row r="16" customFormat="false" ht="23.85" hidden="false" customHeight="false" outlineLevel="0" collapsed="false">
      <c r="A16" s="4" t="s">
        <v>8</v>
      </c>
    </row>
    <row r="18" customFormat="false" ht="15" hidden="false" customHeight="false" outlineLevel="0" collapsed="false">
      <c r="A18" s="5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36"/>
  </cols>
  <sheetData>
    <row r="1" customFormat="false" ht="18.55" hidden="false" customHeight="false" outlineLevel="0" collapsed="false">
      <c r="A1" s="6" t="s">
        <v>10</v>
      </c>
    </row>
    <row r="2" customFormat="false" ht="15" hidden="false" customHeight="false" outlineLevel="0" collapsed="false">
      <c r="A2" s="7" t="s">
        <v>11</v>
      </c>
    </row>
    <row r="4" customFormat="false" ht="30" hidden="false" customHeight="true" outlineLevel="0" collapsed="false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</row>
    <row r="5" customFormat="false" ht="15" hidden="false" customHeight="false" outlineLevel="0" collapsed="false">
      <c r="A5" s="9" t="s">
        <v>19</v>
      </c>
      <c r="B5" s="10" t="s">
        <v>20</v>
      </c>
      <c r="C5" s="10" t="s">
        <v>21</v>
      </c>
      <c r="D5" s="11" t="n">
        <v>1240</v>
      </c>
      <c r="E5" s="10" t="s">
        <v>22</v>
      </c>
      <c r="F5" s="10" t="s">
        <v>23</v>
      </c>
      <c r="G5" s="10" t="s">
        <v>24</v>
      </c>
    </row>
    <row r="6" customFormat="false" ht="15" hidden="false" customHeight="false" outlineLevel="0" collapsed="false">
      <c r="A6" s="9" t="s">
        <v>25</v>
      </c>
      <c r="B6" s="10"/>
      <c r="C6" s="10"/>
      <c r="D6" s="11"/>
      <c r="E6" s="10"/>
      <c r="F6" s="10"/>
      <c r="G6" s="10"/>
    </row>
    <row r="7" customFormat="false" ht="15" hidden="false" customHeight="false" outlineLevel="0" collapsed="false">
      <c r="A7" s="9" t="s">
        <v>26</v>
      </c>
      <c r="B7" s="10"/>
      <c r="C7" s="10"/>
      <c r="D7" s="11"/>
      <c r="E7" s="10"/>
      <c r="F7" s="10"/>
      <c r="G7" s="10"/>
    </row>
    <row r="8" customFormat="false" ht="15" hidden="false" customHeight="false" outlineLevel="0" collapsed="false">
      <c r="A8" s="9" t="s">
        <v>27</v>
      </c>
      <c r="B8" s="10"/>
      <c r="C8" s="10"/>
      <c r="D8" s="11"/>
      <c r="E8" s="10"/>
      <c r="F8" s="10"/>
      <c r="G8" s="10"/>
    </row>
    <row r="9" customFormat="false" ht="15" hidden="false" customHeight="false" outlineLevel="0" collapsed="false">
      <c r="A9" s="9" t="s">
        <v>28</v>
      </c>
      <c r="B9" s="10"/>
      <c r="C9" s="10"/>
      <c r="D9" s="11"/>
      <c r="E9" s="10"/>
      <c r="F9" s="10"/>
      <c r="G9" s="10"/>
    </row>
    <row r="10" customFormat="false" ht="15" hidden="false" customHeight="false" outlineLevel="0" collapsed="false">
      <c r="A10" s="9" t="s">
        <v>29</v>
      </c>
      <c r="B10" s="10"/>
      <c r="C10" s="10"/>
      <c r="D10" s="11"/>
      <c r="E10" s="10"/>
      <c r="F10" s="10"/>
      <c r="G10" s="10"/>
    </row>
    <row r="11" customFormat="false" ht="15" hidden="false" customHeight="false" outlineLevel="0" collapsed="false">
      <c r="A11" s="9" t="s">
        <v>30</v>
      </c>
      <c r="B11" s="10"/>
      <c r="C11" s="10"/>
      <c r="D11" s="11"/>
      <c r="E11" s="10"/>
      <c r="F11" s="10"/>
      <c r="G11" s="10"/>
    </row>
    <row r="12" customFormat="false" ht="15" hidden="false" customHeight="false" outlineLevel="0" collapsed="false">
      <c r="A12" s="9" t="s">
        <v>31</v>
      </c>
      <c r="B12" s="10"/>
      <c r="C12" s="10"/>
      <c r="D12" s="11"/>
      <c r="E12" s="10"/>
      <c r="F12" s="10"/>
      <c r="G12" s="10"/>
    </row>
    <row r="13" customFormat="false" ht="15" hidden="false" customHeight="false" outlineLevel="0" collapsed="false">
      <c r="A13" s="9" t="s">
        <v>32</v>
      </c>
      <c r="B13" s="10"/>
      <c r="C13" s="10"/>
      <c r="D13" s="11"/>
      <c r="E13" s="10"/>
      <c r="F13" s="10"/>
      <c r="G13" s="10"/>
    </row>
    <row r="14" customFormat="false" ht="15" hidden="false" customHeight="false" outlineLevel="0" collapsed="false">
      <c r="A14" s="9" t="s">
        <v>33</v>
      </c>
      <c r="B14" s="10"/>
      <c r="C14" s="10"/>
      <c r="D14" s="11"/>
      <c r="E14" s="10"/>
      <c r="F14" s="10"/>
      <c r="G14" s="10"/>
    </row>
    <row r="15" customFormat="false" ht="15" hidden="false" customHeight="false" outlineLevel="0" collapsed="false">
      <c r="A15" s="9" t="s">
        <v>34</v>
      </c>
      <c r="B15" s="10"/>
      <c r="C15" s="10"/>
      <c r="D15" s="11"/>
      <c r="E15" s="10"/>
      <c r="F15" s="10"/>
      <c r="G15" s="10"/>
    </row>
    <row r="16" customFormat="false" ht="15" hidden="false" customHeight="false" outlineLevel="0" collapsed="false">
      <c r="A16" s="9" t="s">
        <v>35</v>
      </c>
      <c r="B16" s="10"/>
      <c r="C16" s="10"/>
      <c r="D16" s="11"/>
      <c r="E16" s="10"/>
      <c r="F16" s="10"/>
      <c r="G16" s="10"/>
    </row>
    <row r="18" customFormat="false" ht="15" hidden="false" customHeight="false" outlineLevel="0" collapsed="false">
      <c r="A18" s="12" t="s">
        <v>36</v>
      </c>
      <c r="D18" s="13" t="n">
        <f aca="false">COUNTIF(F5:F16,"Done")</f>
        <v>0</v>
      </c>
    </row>
    <row r="19" customFormat="false" ht="15" hidden="false" customHeight="false" outlineLevel="0" collapsed="false">
      <c r="A19" s="12" t="s">
        <v>37</v>
      </c>
      <c r="D19" s="14" t="n">
        <f aca="false">IFERROR(D18/COUNTA(A5:A16),0)</f>
        <v>0</v>
      </c>
    </row>
  </sheetData>
  <dataValidations count="2">
    <dataValidation allowBlank="true" errorStyle="stop" operator="between" showDropDown="false" showErrorMessage="false" showInputMessage="false" sqref="E5:E16" type="list">
      <formula1>"Move as-is,Clean,then move,Archive only,Don't move"</formula1>
      <formula2>0</formula2>
    </dataValidation>
    <dataValidation allowBlank="true" errorStyle="stop" operator="between" showDropDown="false" showErrorMessage="false" showInputMessage="false" sqref="F5:F16" type="list">
      <formula1>"Not started,In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26"/>
    <col collapsed="false" customWidth="true" hidden="false" outlineLevel="0" max="4" min="4" style="0" width="44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18.55" hidden="false" customHeight="false" outlineLevel="0" collapsed="false">
      <c r="A1" s="6" t="s">
        <v>38</v>
      </c>
    </row>
    <row r="2" customFormat="false" ht="15" hidden="false" customHeight="false" outlineLevel="0" collapsed="false">
      <c r="A2" s="7" t="s">
        <v>11</v>
      </c>
    </row>
    <row r="4" customFormat="false" ht="30" hidden="false" customHeight="true" outlineLevel="0" collapsed="false">
      <c r="A4" s="8" t="s">
        <v>39</v>
      </c>
      <c r="B4" s="8" t="s">
        <v>40</v>
      </c>
      <c r="C4" s="8" t="s">
        <v>41</v>
      </c>
      <c r="D4" s="8" t="s">
        <v>42</v>
      </c>
      <c r="E4" s="8" t="s">
        <v>43</v>
      </c>
      <c r="F4" s="8" t="s">
        <v>44</v>
      </c>
      <c r="G4" s="8" t="s">
        <v>17</v>
      </c>
    </row>
    <row r="5" customFormat="false" ht="15" hidden="false" customHeight="false" outlineLevel="0" collapsed="false">
      <c r="A5" s="10" t="s">
        <v>45</v>
      </c>
      <c r="B5" s="10" t="s">
        <v>46</v>
      </c>
      <c r="C5" s="10" t="s">
        <v>47</v>
      </c>
      <c r="D5" s="10" t="s">
        <v>48</v>
      </c>
      <c r="E5" s="10" t="s">
        <v>49</v>
      </c>
      <c r="F5" s="10" t="s">
        <v>50</v>
      </c>
      <c r="G5" s="10" t="s">
        <v>51</v>
      </c>
    </row>
    <row r="6" customFormat="false" ht="15" hidden="false" customHeight="false" outlineLevel="0" collapsed="false">
      <c r="A6" s="10" t="s">
        <v>17</v>
      </c>
      <c r="B6" s="10" t="s">
        <v>52</v>
      </c>
      <c r="C6" s="10" t="s">
        <v>53</v>
      </c>
      <c r="D6" s="10" t="s">
        <v>54</v>
      </c>
      <c r="E6" s="10" t="s">
        <v>49</v>
      </c>
      <c r="F6" s="10" t="s">
        <v>50</v>
      </c>
      <c r="G6" s="10" t="s">
        <v>23</v>
      </c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0"/>
      <c r="G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0"/>
      <c r="G42" s="10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10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0"/>
      <c r="G44" s="10"/>
    </row>
    <row r="46" customFormat="false" ht="15" hidden="false" customHeight="false" outlineLevel="0" collapsed="false">
      <c r="A46" s="12" t="s">
        <v>36</v>
      </c>
      <c r="C46" s="15" t="str">
        <f aca="false">COUNTIF(G5:G44,"Done")&amp;" / "&amp;COUNTA(A5:A44)</f>
        <v>1 / 2</v>
      </c>
    </row>
  </sheetData>
  <dataValidations count="2">
    <dataValidation allowBlank="true" errorStyle="stop" operator="between" showDropDown="false" showErrorMessage="false" showInputMessage="false" sqref="E5:E44" type="list">
      <formula1>"Yes,No"</formula1>
      <formula2>0</formula2>
    </dataValidation>
    <dataValidation allowBlank="true" errorStyle="stop" operator="between" showDropDown="false" showErrorMessage="false" showInputMessage="false" sqref="G5:G44" type="list">
      <formula1>"Not started,In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36"/>
  </cols>
  <sheetData>
    <row r="1" customFormat="false" ht="18.55" hidden="false" customHeight="false" outlineLevel="0" collapsed="false">
      <c r="A1" s="6" t="s">
        <v>55</v>
      </c>
    </row>
    <row r="2" customFormat="false" ht="15" hidden="false" customHeight="false" outlineLevel="0" collapsed="false">
      <c r="A2" s="7" t="s">
        <v>11</v>
      </c>
    </row>
    <row r="4" customFormat="false" ht="30" hidden="false" customHeight="true" outlineLevel="0" collapsed="false">
      <c r="A4" s="8" t="s">
        <v>56</v>
      </c>
      <c r="B4" s="8" t="s">
        <v>57</v>
      </c>
      <c r="C4" s="8" t="s">
        <v>58</v>
      </c>
      <c r="D4" s="8" t="s">
        <v>59</v>
      </c>
      <c r="E4" s="8" t="s">
        <v>60</v>
      </c>
      <c r="F4" s="8" t="s">
        <v>18</v>
      </c>
    </row>
    <row r="5" customFormat="false" ht="15" hidden="false" customHeight="false" outlineLevel="0" collapsed="false">
      <c r="A5" s="16" t="s">
        <v>61</v>
      </c>
      <c r="B5" s="11" t="n">
        <v>1240</v>
      </c>
      <c r="C5" s="11" t="n">
        <v>1240</v>
      </c>
      <c r="D5" s="17" t="n">
        <f aca="false">IF(AND(B5="",C5=""),"",C5-B5)</f>
        <v>0</v>
      </c>
      <c r="E5" s="15" t="str">
        <f aca="false">IF(AND(B5="",C5=""),"",IF(C5-B5=0,"Pass","Investigate"))</f>
        <v>Pass</v>
      </c>
      <c r="F5" s="10"/>
    </row>
    <row r="6" customFormat="false" ht="15" hidden="false" customHeight="false" outlineLevel="0" collapsed="false">
      <c r="A6" s="16" t="s">
        <v>62</v>
      </c>
      <c r="B6" s="11"/>
      <c r="C6" s="11"/>
      <c r="D6" s="17" t="str">
        <f aca="false">IF(AND(B6="",C6=""),"",C6-B6)</f>
        <v/>
      </c>
      <c r="E6" s="15" t="str">
        <f aca="false">IF(AND(B6="",C6=""),"",IF(C6-B6=0,"Pass","Investigate"))</f>
        <v/>
      </c>
      <c r="F6" s="10"/>
    </row>
    <row r="7" customFormat="false" ht="15" hidden="false" customHeight="false" outlineLevel="0" collapsed="false">
      <c r="A7" s="16" t="s">
        <v>63</v>
      </c>
      <c r="B7" s="11"/>
      <c r="C7" s="11"/>
      <c r="D7" s="17" t="str">
        <f aca="false">IF(AND(B7="",C7=""),"",C7-B7)</f>
        <v/>
      </c>
      <c r="E7" s="15" t="str">
        <f aca="false">IF(AND(B7="",C7=""),"",IF(C7-B7=0,"Pass","Investigate"))</f>
        <v/>
      </c>
      <c r="F7" s="10"/>
    </row>
    <row r="8" customFormat="false" ht="15" hidden="false" customHeight="false" outlineLevel="0" collapsed="false">
      <c r="A8" s="16" t="s">
        <v>64</v>
      </c>
      <c r="B8" s="11"/>
      <c r="C8" s="11"/>
      <c r="D8" s="17" t="str">
        <f aca="false">IF(AND(B8="",C8=""),"",C8-B8)</f>
        <v/>
      </c>
      <c r="E8" s="15" t="str">
        <f aca="false">IF(AND(B8="",C8=""),"",IF(C8-B8=0,"Pass","Investigate"))</f>
        <v/>
      </c>
      <c r="F8" s="10"/>
    </row>
    <row r="9" customFormat="false" ht="15" hidden="false" customHeight="false" outlineLevel="0" collapsed="false">
      <c r="A9" s="16" t="s">
        <v>65</v>
      </c>
      <c r="B9" s="11"/>
      <c r="C9" s="11"/>
      <c r="D9" s="17" t="str">
        <f aca="false">IF(AND(B9="",C9=""),"",C9-B9)</f>
        <v/>
      </c>
      <c r="E9" s="15" t="str">
        <f aca="false">IF(AND(B9="",C9=""),"",IF(C9-B9=0,"Pass","Investigate"))</f>
        <v/>
      </c>
      <c r="F9" s="10"/>
    </row>
    <row r="10" customFormat="false" ht="15" hidden="false" customHeight="false" outlineLevel="0" collapsed="false">
      <c r="A10" s="16" t="s">
        <v>66</v>
      </c>
      <c r="B10" s="11"/>
      <c r="C10" s="11"/>
      <c r="D10" s="17" t="str">
        <f aca="false">IF(AND(B10="",C10=""),"",C10-B10)</f>
        <v/>
      </c>
      <c r="E10" s="15" t="str">
        <f aca="false">IF(AND(B10="",C10=""),"",IF(C10-B10=0,"Pass","Investigate"))</f>
        <v/>
      </c>
      <c r="F10" s="10"/>
    </row>
    <row r="11" customFormat="false" ht="15" hidden="false" customHeight="false" outlineLevel="0" collapsed="false">
      <c r="A11" s="16" t="s">
        <v>67</v>
      </c>
      <c r="B11" s="18"/>
      <c r="C11" s="18"/>
      <c r="D11" s="19" t="str">
        <f aca="false">IF(AND(B11="",C11=""),"",C11-B11)</f>
        <v/>
      </c>
      <c r="E11" s="15" t="str">
        <f aca="false">IF(AND(B11="",C11=""),"",IF(C11-B11=0,"Pass","Investigate"))</f>
        <v/>
      </c>
      <c r="F11" s="10"/>
    </row>
    <row r="12" customFormat="false" ht="15" hidden="false" customHeight="false" outlineLevel="0" collapsed="false">
      <c r="A12" s="16" t="s">
        <v>68</v>
      </c>
      <c r="B12" s="18"/>
      <c r="C12" s="18"/>
      <c r="D12" s="19" t="str">
        <f aca="false">IF(AND(B12="",C12=""),"",C12-B12)</f>
        <v/>
      </c>
      <c r="E12" s="15" t="str">
        <f aca="false">IF(AND(B12="",C12=""),"",IF(C12-B12=0,"Pass","Investigate"))</f>
        <v/>
      </c>
      <c r="F12" s="10"/>
    </row>
    <row r="13" customFormat="false" ht="15" hidden="false" customHeight="false" outlineLevel="0" collapsed="false">
      <c r="A13" s="16" t="s">
        <v>69</v>
      </c>
      <c r="B13" s="11"/>
      <c r="C13" s="11"/>
      <c r="D13" s="17" t="str">
        <f aca="false">IF(AND(B13="",C13=""),"",C13-B13)</f>
        <v/>
      </c>
      <c r="E13" s="15" t="str">
        <f aca="false">IF(AND(B13="",C13=""),"",IF(C13-B13=0,"Pass","Investigate"))</f>
        <v/>
      </c>
      <c r="F13" s="10"/>
    </row>
    <row r="14" customFormat="false" ht="15" hidden="false" customHeight="false" outlineLevel="0" collapsed="false">
      <c r="A14" s="16" t="s">
        <v>70</v>
      </c>
      <c r="B14" s="11"/>
      <c r="C14" s="11"/>
      <c r="D14" s="17" t="str">
        <f aca="false">IF(AND(B14="",C14=""),"",C14-B14)</f>
        <v/>
      </c>
      <c r="E14" s="15" t="str">
        <f aca="false">IF(AND(B14="",C14=""),"",IF(C14-B14=0,"Pass","Investigate"))</f>
        <v/>
      </c>
      <c r="F14" s="10"/>
    </row>
    <row r="15" customFormat="false" ht="15" hidden="false" customHeight="false" outlineLevel="0" collapsed="false">
      <c r="A15" s="16" t="s">
        <v>71</v>
      </c>
      <c r="B15" s="11"/>
      <c r="C15" s="11"/>
      <c r="D15" s="17" t="str">
        <f aca="false">IF(AND(B15="",C15=""),"",C15-B15)</f>
        <v/>
      </c>
      <c r="E15" s="15" t="str">
        <f aca="false">IF(AND(B15="",C15=""),"",IF(C15-B15=0,"Pass","Investigate"))</f>
        <v/>
      </c>
      <c r="F15" s="10"/>
    </row>
    <row r="16" customFormat="false" ht="15" hidden="false" customHeight="false" outlineLevel="0" collapsed="false">
      <c r="A16" s="16" t="s">
        <v>72</v>
      </c>
      <c r="B16" s="11"/>
      <c r="C16" s="11"/>
      <c r="D16" s="17" t="str">
        <f aca="false">IF(AND(B16="",C16=""),"",C16-B16)</f>
        <v/>
      </c>
      <c r="E16" s="15" t="str">
        <f aca="false">IF(AND(B16="",C16=""),"",IF(C16-B16=0,"Pass","Investigate"))</f>
        <v/>
      </c>
      <c r="F16" s="10"/>
    </row>
    <row r="18" customFormat="false" ht="15" hidden="false" customHeight="false" outlineLevel="0" collapsed="false">
      <c r="A18" s="12" t="s">
        <v>73</v>
      </c>
      <c r="B18" s="13" t="n">
        <f aca="false">COUNTIF(E5:E16,"Pass")</f>
        <v>1</v>
      </c>
    </row>
    <row r="19" customFormat="false" ht="15" hidden="false" customHeight="false" outlineLevel="0" collapsed="false">
      <c r="A19" s="12" t="s">
        <v>74</v>
      </c>
      <c r="B19" s="13" t="n">
        <f aca="false">COUNTIF(E5:E16,"Investigate")</f>
        <v>0</v>
      </c>
    </row>
  </sheetData>
  <conditionalFormatting sqref="E5:E1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1">
      <formula>"Investigate"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62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18.55" hidden="false" customHeight="false" outlineLevel="0" collapsed="false">
      <c r="A1" s="6" t="s">
        <v>75</v>
      </c>
    </row>
    <row r="2" customFormat="false" ht="15" hidden="false" customHeight="false" outlineLevel="0" collapsed="false">
      <c r="A2" s="7" t="s">
        <v>11</v>
      </c>
    </row>
    <row r="4" customFormat="false" ht="30" hidden="false" customHeight="true" outlineLevel="0" collapsed="false">
      <c r="A4" s="8" t="s">
        <v>76</v>
      </c>
      <c r="B4" s="8" t="s">
        <v>77</v>
      </c>
      <c r="C4" s="8" t="s">
        <v>14</v>
      </c>
      <c r="D4" s="8" t="s">
        <v>78</v>
      </c>
      <c r="E4" s="8" t="s">
        <v>17</v>
      </c>
    </row>
    <row r="5" customFormat="false" ht="15" hidden="false" customHeight="false" outlineLevel="0" collapsed="false">
      <c r="A5" s="20" t="s">
        <v>79</v>
      </c>
      <c r="B5" s="21" t="s">
        <v>80</v>
      </c>
      <c r="C5" s="10"/>
      <c r="D5" s="22"/>
      <c r="E5" s="10" t="s">
        <v>81</v>
      </c>
    </row>
    <row r="6" customFormat="false" ht="15" hidden="false" customHeight="false" outlineLevel="0" collapsed="false">
      <c r="A6" s="20" t="s">
        <v>79</v>
      </c>
      <c r="B6" s="21" t="s">
        <v>82</v>
      </c>
      <c r="C6" s="10"/>
      <c r="D6" s="22"/>
      <c r="E6" s="10" t="s">
        <v>81</v>
      </c>
    </row>
    <row r="7" customFormat="false" ht="15" hidden="false" customHeight="false" outlineLevel="0" collapsed="false">
      <c r="A7" s="20" t="s">
        <v>79</v>
      </c>
      <c r="B7" s="21" t="s">
        <v>83</v>
      </c>
      <c r="C7" s="10"/>
      <c r="D7" s="22"/>
      <c r="E7" s="10" t="s">
        <v>81</v>
      </c>
    </row>
    <row r="8" customFormat="false" ht="15" hidden="false" customHeight="false" outlineLevel="0" collapsed="false">
      <c r="A8" s="20" t="s">
        <v>84</v>
      </c>
      <c r="B8" s="21" t="s">
        <v>85</v>
      </c>
      <c r="C8" s="10"/>
      <c r="D8" s="22"/>
      <c r="E8" s="10" t="s">
        <v>81</v>
      </c>
    </row>
    <row r="9" customFormat="false" ht="15" hidden="false" customHeight="false" outlineLevel="0" collapsed="false">
      <c r="A9" s="20" t="s">
        <v>84</v>
      </c>
      <c r="B9" s="21" t="s">
        <v>86</v>
      </c>
      <c r="C9" s="10"/>
      <c r="D9" s="22"/>
      <c r="E9" s="10" t="s">
        <v>81</v>
      </c>
    </row>
    <row r="10" customFormat="false" ht="15" hidden="false" customHeight="false" outlineLevel="0" collapsed="false">
      <c r="A10" s="20" t="s">
        <v>84</v>
      </c>
      <c r="B10" s="21" t="s">
        <v>87</v>
      </c>
      <c r="C10" s="10"/>
      <c r="D10" s="22"/>
      <c r="E10" s="10" t="s">
        <v>81</v>
      </c>
    </row>
    <row r="11" customFormat="false" ht="15" hidden="false" customHeight="false" outlineLevel="0" collapsed="false">
      <c r="A11" s="20" t="s">
        <v>88</v>
      </c>
      <c r="B11" s="21" t="s">
        <v>89</v>
      </c>
      <c r="C11" s="10"/>
      <c r="D11" s="22"/>
      <c r="E11" s="10" t="s">
        <v>81</v>
      </c>
    </row>
    <row r="12" customFormat="false" ht="15" hidden="false" customHeight="false" outlineLevel="0" collapsed="false">
      <c r="A12" s="20" t="s">
        <v>88</v>
      </c>
      <c r="B12" s="21" t="s">
        <v>90</v>
      </c>
      <c r="C12" s="10"/>
      <c r="D12" s="22"/>
      <c r="E12" s="10" t="s">
        <v>81</v>
      </c>
    </row>
    <row r="13" customFormat="false" ht="15" hidden="false" customHeight="false" outlineLevel="0" collapsed="false">
      <c r="A13" s="20" t="s">
        <v>91</v>
      </c>
      <c r="B13" s="21" t="s">
        <v>92</v>
      </c>
      <c r="C13" s="10"/>
      <c r="D13" s="22"/>
      <c r="E13" s="10" t="s">
        <v>81</v>
      </c>
    </row>
    <row r="14" customFormat="false" ht="15" hidden="false" customHeight="false" outlineLevel="0" collapsed="false">
      <c r="A14" s="20" t="s">
        <v>91</v>
      </c>
      <c r="B14" s="21" t="s">
        <v>93</v>
      </c>
      <c r="C14" s="10"/>
      <c r="D14" s="22"/>
      <c r="E14" s="10" t="s">
        <v>81</v>
      </c>
    </row>
    <row r="15" customFormat="false" ht="15" hidden="false" customHeight="false" outlineLevel="0" collapsed="false">
      <c r="A15" s="20" t="s">
        <v>91</v>
      </c>
      <c r="B15" s="21" t="s">
        <v>94</v>
      </c>
      <c r="C15" s="10"/>
      <c r="D15" s="22"/>
      <c r="E15" s="10" t="s">
        <v>81</v>
      </c>
    </row>
    <row r="16" customFormat="false" ht="15" hidden="false" customHeight="false" outlineLevel="0" collapsed="false">
      <c r="A16" s="20" t="s">
        <v>95</v>
      </c>
      <c r="B16" s="21" t="s">
        <v>96</v>
      </c>
      <c r="C16" s="10"/>
      <c r="D16" s="22"/>
      <c r="E16" s="10" t="s">
        <v>81</v>
      </c>
    </row>
    <row r="17" customFormat="false" ht="15" hidden="false" customHeight="false" outlineLevel="0" collapsed="false">
      <c r="A17" s="20" t="s">
        <v>95</v>
      </c>
      <c r="B17" s="21" t="s">
        <v>97</v>
      </c>
      <c r="C17" s="10"/>
      <c r="D17" s="22"/>
      <c r="E17" s="10" t="s">
        <v>81</v>
      </c>
    </row>
    <row r="18" customFormat="false" ht="15" hidden="false" customHeight="false" outlineLevel="0" collapsed="false">
      <c r="A18" s="20" t="s">
        <v>98</v>
      </c>
      <c r="B18" s="21" t="s">
        <v>99</v>
      </c>
      <c r="C18" s="10"/>
      <c r="D18" s="22"/>
      <c r="E18" s="10" t="s">
        <v>81</v>
      </c>
    </row>
    <row r="19" customFormat="false" ht="15" hidden="false" customHeight="false" outlineLevel="0" collapsed="false">
      <c r="A19" s="20" t="s">
        <v>98</v>
      </c>
      <c r="B19" s="21" t="s">
        <v>100</v>
      </c>
      <c r="C19" s="10"/>
      <c r="D19" s="22"/>
      <c r="E19" s="10" t="s">
        <v>81</v>
      </c>
    </row>
    <row r="20" customFormat="false" ht="15" hidden="false" customHeight="false" outlineLevel="0" collapsed="false">
      <c r="A20" s="20" t="s">
        <v>98</v>
      </c>
      <c r="B20" s="21" t="s">
        <v>101</v>
      </c>
      <c r="C20" s="10"/>
      <c r="D20" s="22"/>
      <c r="E20" s="10" t="s">
        <v>81</v>
      </c>
    </row>
    <row r="21" customFormat="false" ht="15" hidden="false" customHeight="false" outlineLevel="0" collapsed="false">
      <c r="A21" s="20" t="s">
        <v>102</v>
      </c>
      <c r="B21" s="21" t="s">
        <v>103</v>
      </c>
      <c r="C21" s="10"/>
      <c r="D21" s="22"/>
      <c r="E21" s="10" t="s">
        <v>81</v>
      </c>
    </row>
    <row r="22" customFormat="false" ht="15" hidden="false" customHeight="false" outlineLevel="0" collapsed="false">
      <c r="A22" s="20" t="s">
        <v>102</v>
      </c>
      <c r="B22" s="21" t="s">
        <v>104</v>
      </c>
      <c r="C22" s="10"/>
      <c r="D22" s="22"/>
      <c r="E22" s="10" t="s">
        <v>81</v>
      </c>
    </row>
    <row r="24" customFormat="false" ht="15" hidden="false" customHeight="false" outlineLevel="0" collapsed="false">
      <c r="A24" s="12" t="s">
        <v>36</v>
      </c>
      <c r="B24" s="15" t="str">
        <f aca="false">COUNTIF(E5:E22,"Done")&amp;" / "&amp;COUNTA(B5:B22)</f>
        <v>0 / 18</v>
      </c>
    </row>
    <row r="25" customFormat="false" ht="15" hidden="false" customHeight="false" outlineLevel="0" collapsed="false">
      <c r="A25" s="12" t="s">
        <v>37</v>
      </c>
      <c r="B25" s="14" t="n">
        <f aca="false">IFERROR(COUNTIF(E5:E22,"Done")/COUNTA(B5:B22),0)</f>
        <v>0</v>
      </c>
    </row>
  </sheetData>
  <dataValidations count="1">
    <dataValidation allowBlank="true" errorStyle="stop" operator="between" showDropDown="false" showErrorMessage="false" showInputMessage="false" sqref="E5:E22" type="list">
      <formula1>"Not started,In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2026-10-19T12:22:21Z</dcterms:created>
  <dc:creator>openpyxl</dc:creator>
  <dc:description/>
  <dc:language>en-US</dc:language>
  <cp:lastModifiedBy/>
  <dcterms:modified xsi:type="dcterms:W3CDTF">2026-10-19T12:22:21Z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