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Réglages" sheetId="2" state="visible" r:id="rId4"/>
    <sheet name="Membres" sheetId="3" state="visible" r:id="rId5"/>
    <sheet name="Synthè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<sst xmlns="http://schemas.openxmlformats.org/spreadsheetml/2006/main" count="83" uniqueCount="66">
  <si>
    <t xml:space="preserve">Grille de score de risque des membres</t>
  </si>
  <si>
    <t xml:space="preserve">Évaluez le risque de non-renouvellement de chaque membre à partir d'un simple export. Les règles d'abord ; l'IA quand vous aurez l'historique.</t>
  </si>
  <si>
    <t xml:space="preserve">Mode d'emploi</t>
  </si>
  <si>
    <t xml:space="preserve">1. Réglages : ajustez les points de chaque signal et les seuils, ou gardez les valeurs par défaut.</t>
  </si>
  <si>
    <t xml:space="preserve">2. Membres : collez un export de votre logiciel d'adhésion dans les colonnes jaunes (une ligne par membre). Dates au format date ; taux d'ouverture en pourcentage ; colonnes Oui/Non en Oui ou Non.</t>
  </si>
  <si>
    <t xml:space="preserve">3. Chaque ligne reçoit un score de risque de 0 à 100, un niveau (Élevé, Moyen, Faible), le nombre de jours avant renouvellement et une action suggérée.</t>
  </si>
  <si>
    <t xml:space="preserve">4. Synthèse : voyez combien de membres sont dans chaque niveau, et combien de membres à risque élevé renouvellent dans les 90 jours. Commencez par eux.</t>
  </si>
  <si>
    <t xml:space="preserve">5. Testez les pondérations : notez les membres de l'an dernier et vérifiez que ceux qui sont partis avaient un score élevé. Ajustez jusqu'à ce que ce soit le cas.</t>
  </si>
  <si>
    <t xml:space="preserve">Confidentialité : conservez ce fichier sur les systèmes de votre organisation, partagez-le seulement avec les salariés concernés, et utilisez les scores pour aider, jamais pour pénaliser.</t>
  </si>
  <si>
    <t xml:space="preserve">Extrait du guide Melora Connect : l'IA pour fidéliser les membres et repérer ceux qui sont à risque.</t>
  </si>
  <si>
    <t xml:space="preserve">Réglages</t>
  </si>
  <si>
    <t xml:space="preserve">Les cellules jaunes en texte bleu sont à remplir. Les cellules turquoise sont des formules : ne les modifiez pas. Les lignes 5 à 9 de l'onglet Membres sont des exemples à remplacer.</t>
  </si>
  <si>
    <t xml:space="preserve">Signal</t>
  </si>
  <si>
    <t xml:space="preserve">Points</t>
  </si>
  <si>
    <t xml:space="preserve">Remarques</t>
  </si>
  <si>
    <t xml:space="preserve">Aucun événement depuis 12 mois ou plus</t>
  </si>
  <si>
    <t xml:space="preserve">Le signal le plus fort pour la plupart des associations</t>
  </si>
  <si>
    <t xml:space="preserve">Dernier événement il y a 6 à 12 mois</t>
  </si>
  <si>
    <t xml:space="preserve">Taux d'ouverture e-mail sous 10 % (90 derniers jours)</t>
  </si>
  <si>
    <t xml:space="preserve">Taux d'ouverture entre 10 % et 25 %</t>
  </si>
  <si>
    <t xml:space="preserve">Aucune connexion à l'espace membre depuis 180 jours ou plus</t>
  </si>
  <si>
    <t xml:space="preserve">Laissez la colonne vide si vous ne la suivez pas</t>
  </si>
  <si>
    <t xml:space="preserve">Membre de première année sans événement</t>
  </si>
  <si>
    <t xml:space="preserve">Membres dans leurs 12 premiers mois</t>
  </si>
  <si>
    <t xml:space="preserve">Pas de prélèvement automatique</t>
  </si>
  <si>
    <t xml:space="preserve">Échec de paiement dans les 12 derniers mois</t>
  </si>
  <si>
    <t xml:space="preserve">Rôle dans un comité ou bénévolat</t>
  </si>
  <si>
    <t xml:space="preserve">Les points négatifs réduisent le risque</t>
  </si>
  <si>
    <t xml:space="preserve">Risque élevé à partir du score</t>
  </si>
  <si>
    <t xml:space="preserve">Risque moyen à partir du score</t>
  </si>
  <si>
    <t xml:space="preserve">Date du score</t>
  </si>
  <si>
    <t xml:space="preserve">Membres</t>
  </si>
  <si>
    <t xml:space="preserve">Nom du membre</t>
  </si>
  <si>
    <t xml:space="preserve">Type d'adhésion</t>
  </si>
  <si>
    <t xml:space="preserve">Date d'adhésion</t>
  </si>
  <si>
    <t xml:space="preserve">Date de renouvellement</t>
  </si>
  <si>
    <t xml:space="preserve">Dernier événement</t>
  </si>
  <si>
    <t xml:space="preserve">Taux d'ouverture e-mail, 90 jours</t>
  </si>
  <si>
    <t xml:space="preserve">Dernière connexion</t>
  </si>
  <si>
    <t xml:space="preserve">Prélèvement ? (Oui/Non)</t>
  </si>
  <si>
    <t xml:space="preserve">Échec de paiement, 12 mois ? (Oui/Non)</t>
  </si>
  <si>
    <t xml:space="preserve">Comité ou bénévolat ? (Oui/Non)</t>
  </si>
  <si>
    <t xml:space="preserve">Ancienneté (mois)</t>
  </si>
  <si>
    <t xml:space="preserve">Jours avant renouvellement</t>
  </si>
  <si>
    <t xml:space="preserve">Score de risque (0–100)</t>
  </si>
  <si>
    <t xml:space="preserve">Niveau de risque</t>
  </si>
  <si>
    <t xml:space="preserve">Action suggérée</t>
  </si>
  <si>
    <t xml:space="preserve">Exemple : Dana R.</t>
  </si>
  <si>
    <t xml:space="preserve">Professionnel</t>
  </si>
  <si>
    <t xml:space="preserve">Non</t>
  </si>
  <si>
    <t xml:space="preserve">Exemple : Sam K.</t>
  </si>
  <si>
    <t xml:space="preserve">Oui</t>
  </si>
  <si>
    <t xml:space="preserve">Exemple : Priya M.</t>
  </si>
  <si>
    <t xml:space="preserve">Étudiant</t>
  </si>
  <si>
    <t xml:space="preserve">Exemple : Harbor Bakery</t>
  </si>
  <si>
    <t xml:space="preserve">Entreprise</t>
  </si>
  <si>
    <t xml:space="preserve">Exemple : Luis G.</t>
  </si>
  <si>
    <t xml:space="preserve">Synthèse</t>
  </si>
  <si>
    <t xml:space="preserve">Niveau</t>
  </si>
  <si>
    <t xml:space="preserve">Renouvellent dans les 90 jours</t>
  </si>
  <si>
    <t xml:space="preserve">Élevé</t>
  </si>
  <si>
    <t xml:space="preserve">Moyen</t>
  </si>
  <si>
    <t xml:space="preserve">Faible</t>
  </si>
  <si>
    <t xml:space="preserve">Total évalué</t>
  </si>
  <si>
    <t xml:space="preserve">Signaux et points sont un point de départ, pas un modèle validé. Testez-les sur vos propres membres partis.</t>
  </si>
  <si>
    <t xml:space="preserve">Vous voulez ces signaux calculés automatiquement sur chaque fiche ? meloraconnect.com/demo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</si>
</sst>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@"/>
    <numFmt numFmtId="167" formatCode="0%"/>
    <numFmt numFmtId="168" formatCode="0;\-0;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b val="true"/>
      <sz val="12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b val="true"/>
      <sz val="14"/>
      <color rgb="FF0B4F63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B647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E749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E7490"/>
        <bgColor rgb="FF0066CC"/>
      </patternFill>
    </fill>
    <fill>
      <patternFill patternType="solid">
        <fgColor rgb="FFFFF2CC"/>
        <bgColor rgb="FFFDF1DE"/>
      </patternFill>
    </fill>
    <fill>
      <patternFill patternType="solid">
        <fgColor rgb="FF0B4F63"/>
        <bgColor rgb="FF0E7490"/>
      </patternFill>
    </fill>
    <fill>
      <patternFill patternType="solid">
        <fgColor rgb="FFE6F4F7"/>
        <bgColor rgb="FFE6F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A12A1B"/>
      </font>
      <fill>
        <patternFill>
          <bgColor rgb="FFFBE3E0"/>
        </patternFill>
      </fill>
    </dxf>
    <dxf>
      <font>
        <name val="Arial"/>
        <charset val="1"/>
        <family val="0"/>
        <b val="1"/>
        <color rgb="FF9A5A00"/>
      </font>
      <fill>
        <patternFill>
          <bgColor rgb="FFFDF1DE"/>
        </patternFill>
      </fill>
    </dxf>
    <dxf>
      <font>
        <name val="Arial"/>
        <charset val="1"/>
        <family val="0"/>
        <b val="1"/>
        <color rgb="FF137A43"/>
      </font>
      <fill>
        <patternFill>
          <bgColor rgb="FFE6F7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A00"/>
      <rgbColor rgb="FF800080"/>
      <rgbColor rgb="FF0E7490"/>
      <rgbColor rgb="FFC0C0C0"/>
      <rgbColor rgb="FF808080"/>
      <rgbColor rgb="FF9999FF"/>
      <rgbColor rgb="FF993366"/>
      <rgbColor rgb="FFFFF2CC"/>
      <rgbColor rgb="FFE6F7EE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137A43"/>
      <rgbColor rgb="FF0000FF"/>
      <rgbColor rgb="FF00CCFF"/>
      <rgbColor rgb="FFE6F4F7"/>
      <rgbColor rgb="FFCCFFCC"/>
      <rgbColor rgb="FFFDF1DE"/>
      <rgbColor rgb="FF99CCFF"/>
      <rgbColor rgb="FFFF99CC"/>
      <rgbColor rgb="FFCC99FF"/>
      <rgbColor rgb="FFFBE3E0"/>
      <rgbColor rgb="FF3366FF"/>
      <rgbColor rgb="FF33CCCC"/>
      <rgbColor rgb="FF99CC00"/>
      <rgbColor rgb="FFFFCC00"/>
      <rgbColor rgb="FFFF9900"/>
      <rgbColor rgb="FFFF6600"/>
      <rgbColor rgb="FF5B6474"/>
      <rgbColor rgb="FF969696"/>
      <rgbColor rgb="FF0B4F63"/>
      <rgbColor rgb="FF339966"/>
      <rgbColor rgb="FF0A0E1A"/>
      <rgbColor rgb="FF333300"/>
      <rgbColor rgb="FFA12A1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</row>
    <row r="8" customFormat="false" ht="23.85" hidden="false" customHeight="false" outlineLevel="0" collapsed="false">
      <c r="A8" s="4" t="s">
        <v>4</v>
      </c>
    </row>
    <row r="10" customFormat="false" ht="23.85" hidden="false" customHeight="false" outlineLevel="0" collapsed="false">
      <c r="A10" s="4" t="s">
        <v>5</v>
      </c>
    </row>
    <row r="12" customFormat="false" ht="23.85" hidden="false" customHeight="false" outlineLevel="0" collapsed="false">
      <c r="A12" s="4" t="s">
        <v>6</v>
      </c>
    </row>
    <row r="14" customFormat="false" ht="23.85" hidden="false" customHeight="false" outlineLevel="0" collapsed="false">
      <c r="A14" s="4" t="s">
        <v>7</v>
      </c>
    </row>
    <row r="16" customFormat="false" ht="23.85" hidden="false" customHeight="false" outlineLevel="0" collapsed="false">
      <c r="A16" s="4" t="s">
        <v>8</v>
      </c>
    </row>
    <row r="18" customFormat="false" ht="15" hidden="false" customHeight="false" outlineLevel="0" collapsed="false">
      <c r="A1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2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5" t="s">
        <v>10</v>
      </c>
    </row>
    <row r="2" customFormat="false" ht="15" hidden="false" customHeight="false" outlineLevel="0" collapsed="false">
      <c r="A2" s="6" t="s">
        <v>11</v>
      </c>
    </row>
    <row r="4" customFormat="false" ht="15" hidden="false" customHeight="false" outlineLevel="0" collapsed="false">
      <c r="A4" s="7" t="s">
        <v>12</v>
      </c>
      <c r="B4" s="7" t="s">
        <v>13</v>
      </c>
      <c r="C4" s="7" t="s">
        <v>14</v>
      </c>
    </row>
    <row r="5" customFormat="false" ht="15" hidden="false" customHeight="false" outlineLevel="0" collapsed="false">
      <c r="A5" s="8" t="s">
        <v>15</v>
      </c>
      <c r="B5" s="9" t="n">
        <v>25</v>
      </c>
      <c r="C5" s="10" t="s">
        <v>16</v>
      </c>
    </row>
    <row r="6" customFormat="false" ht="15" hidden="false" customHeight="false" outlineLevel="0" collapsed="false">
      <c r="A6" s="8" t="s">
        <v>17</v>
      </c>
      <c r="B6" s="9" t="n">
        <v>12</v>
      </c>
      <c r="C6" s="10"/>
    </row>
    <row r="7" customFormat="false" ht="15" hidden="false" customHeight="false" outlineLevel="0" collapsed="false">
      <c r="A7" s="8" t="s">
        <v>18</v>
      </c>
      <c r="B7" s="9" t="n">
        <v>20</v>
      </c>
      <c r="C7" s="10"/>
    </row>
    <row r="8" customFormat="false" ht="15" hidden="false" customHeight="false" outlineLevel="0" collapsed="false">
      <c r="A8" s="8" t="s">
        <v>19</v>
      </c>
      <c r="B8" s="9" t="n">
        <v>10</v>
      </c>
      <c r="C8" s="10"/>
    </row>
    <row r="9" customFormat="false" ht="15" hidden="false" customHeight="false" outlineLevel="0" collapsed="false">
      <c r="A9" s="8" t="s">
        <v>20</v>
      </c>
      <c r="B9" s="9" t="n">
        <v>15</v>
      </c>
      <c r="C9" s="10" t="s">
        <v>21</v>
      </c>
    </row>
    <row r="10" customFormat="false" ht="15" hidden="false" customHeight="false" outlineLevel="0" collapsed="false">
      <c r="A10" s="8" t="s">
        <v>22</v>
      </c>
      <c r="B10" s="9" t="n">
        <v>15</v>
      </c>
      <c r="C10" s="10" t="s">
        <v>23</v>
      </c>
    </row>
    <row r="11" customFormat="false" ht="15" hidden="false" customHeight="false" outlineLevel="0" collapsed="false">
      <c r="A11" s="8" t="s">
        <v>24</v>
      </c>
      <c r="B11" s="9" t="n">
        <v>10</v>
      </c>
      <c r="C11" s="10"/>
    </row>
    <row r="12" customFormat="false" ht="15" hidden="false" customHeight="false" outlineLevel="0" collapsed="false">
      <c r="A12" s="8" t="s">
        <v>25</v>
      </c>
      <c r="B12" s="9" t="n">
        <v>10</v>
      </c>
      <c r="C12" s="10"/>
    </row>
    <row r="13" customFormat="false" ht="15" hidden="false" customHeight="false" outlineLevel="0" collapsed="false">
      <c r="A13" s="8" t="s">
        <v>26</v>
      </c>
      <c r="B13" s="9" t="n">
        <v>-10</v>
      </c>
      <c r="C13" s="10" t="s">
        <v>27</v>
      </c>
    </row>
    <row r="15" customFormat="false" ht="15" hidden="false" customHeight="false" outlineLevel="0" collapsed="false">
      <c r="A15" s="11" t="s">
        <v>28</v>
      </c>
      <c r="B15" s="9" t="n">
        <v>50</v>
      </c>
    </row>
    <row r="16" customFormat="false" ht="15" hidden="false" customHeight="false" outlineLevel="0" collapsed="false">
      <c r="A16" s="11" t="s">
        <v>29</v>
      </c>
      <c r="B16" s="9" t="n">
        <v>25</v>
      </c>
    </row>
    <row r="17" customFormat="false" ht="15" hidden="false" customHeight="false" outlineLevel="0" collapsed="false">
      <c r="A17" s="11" t="s">
        <v>30</v>
      </c>
      <c r="B17" s="12" t="n">
        <f aca="true">TODAY()</f>
        <v>46315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7" min="5" style="0" width="14"/>
    <col collapsed="false" customWidth="true" hidden="false" outlineLevel="0" max="8" min="8" style="0" width="12"/>
    <col collapsed="false" customWidth="true" hidden="false" outlineLevel="0" max="10" min="9" style="0" width="14"/>
    <col collapsed="false" customWidth="true" hidden="false" outlineLevel="0" max="12" min="11" style="0" width="11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40"/>
  </cols>
  <sheetData>
    <row r="1" customFormat="false" ht="17.35" hidden="false" customHeight="false" outlineLevel="0" collapsed="false">
      <c r="A1" s="5" t="s">
        <v>31</v>
      </c>
    </row>
    <row r="2" customFormat="false" ht="15" hidden="false" customHeight="false" outlineLevel="0" collapsed="false">
      <c r="A2" s="6" t="s">
        <v>11</v>
      </c>
    </row>
    <row r="4" customFormat="false" ht="43.5" hidden="false" customHeight="true" outlineLevel="0" collapsed="false">
      <c r="A4" s="13" t="s">
        <v>32</v>
      </c>
      <c r="B4" s="13" t="s">
        <v>33</v>
      </c>
      <c r="C4" s="13" t="s">
        <v>34</v>
      </c>
      <c r="D4" s="13" t="s">
        <v>35</v>
      </c>
      <c r="E4" s="13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3" t="s">
        <v>41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</row>
    <row r="5" customFormat="false" ht="15" hidden="false" customHeight="false" outlineLevel="0" collapsed="false">
      <c r="A5" s="15" t="s">
        <v>47</v>
      </c>
      <c r="B5" s="15" t="s">
        <v>48</v>
      </c>
      <c r="C5" s="12" t="n">
        <v>45911</v>
      </c>
      <c r="D5" s="12" t="n">
        <v>46371</v>
      </c>
      <c r="E5" s="12" t="n">
        <v>46101</v>
      </c>
      <c r="F5" s="16" t="n">
        <v>0.08</v>
      </c>
      <c r="G5" s="12" t="n">
        <v>46111</v>
      </c>
      <c r="H5" s="15" t="s">
        <v>49</v>
      </c>
      <c r="I5" s="15" t="s">
        <v>49</v>
      </c>
      <c r="J5" s="15" t="s">
        <v>49</v>
      </c>
      <c r="K5" s="17" t="n">
        <f aca="false">IF(A5="","",IF(C5="","",DATEDIF(C5,Réglages!$B$17,"m")))</f>
        <v>13</v>
      </c>
      <c r="L5" s="17" t="n">
        <f aca="false">IF(OR(A5="",D5=""),"",D5-Réglages!$B$17)</f>
        <v>56</v>
      </c>
      <c r="M5" s="18" t="n">
        <f aca="false">IF(A5="","",MAX(0,MIN(100,IF(OR(E5="",Réglages!$B$17-E5&gt;=365),Réglages!$B$5,IF(Réglages!$B$17-E5&gt;=180,Réglages!$B$6,0))+IF(F5="",0,IF(F5&lt;0.1,Réglages!$B$7,IF(F5&lt;=0.25,Réglages!$B$8,0)))+IF(G5="",0,IF(Réglages!$B$17-G5&gt;=180,Réglages!$B$9,0))+IF(AND(C5&lt;&gt;"",DATEDIF(C5,Réglages!$B$17,"m")&lt;12,OR(E5="",E5&lt;C5)),Réglages!$B$10,0)+IF(H5="Oui",0,Réglages!$B$11)+IF(I5="Oui",Réglages!$B$12,0)+IF(J5="Oui",Réglages!$B$13,0))))</f>
        <v>57</v>
      </c>
      <c r="N5" s="19" t="str">
        <f aca="false">IF(A5="","",IF(M5&gt;=Réglages!$B$15,"Élevé",IF(M5&gt;=Réglages!$B$16,"Moyen","Faible")))</f>
        <v>Élevé</v>
      </c>
      <c r="O5" s="20" t="str">
        <f aca="false">IF(A5="","",IF(N5="Élevé",IF(AND(L5&lt;&gt;"",L5&lt;=90),"Appeler cette semaine : renouvellement proche","Appel ou rencontre personnelle"),IF(N5="Moyen","Invitation ciblée et un avantage inutilisé","Communications habituelles")))</f>
        <v>Appeler cette semaine : renouvellement proche</v>
      </c>
    </row>
    <row r="6" customFormat="false" ht="15" hidden="false" customHeight="false" outlineLevel="0" collapsed="false">
      <c r="A6" s="15" t="s">
        <v>50</v>
      </c>
      <c r="B6" s="15" t="s">
        <v>48</v>
      </c>
      <c r="C6" s="12" t="n">
        <v>44811</v>
      </c>
      <c r="D6" s="12" t="n">
        <v>46451</v>
      </c>
      <c r="E6" s="12" t="n">
        <v>46281</v>
      </c>
      <c r="F6" s="16" t="n">
        <v>0.45</v>
      </c>
      <c r="G6" s="12" t="n">
        <v>46301</v>
      </c>
      <c r="H6" s="15" t="s">
        <v>51</v>
      </c>
      <c r="I6" s="15" t="s">
        <v>49</v>
      </c>
      <c r="J6" s="15" t="s">
        <v>51</v>
      </c>
      <c r="K6" s="17" t="n">
        <f aca="false">IF(A6="","",IF(C6="","",DATEDIF(C6,Réglages!$B$17,"m")))</f>
        <v>49</v>
      </c>
      <c r="L6" s="17" t="n">
        <f aca="false">IF(OR(A6="",D6=""),"",D6-Réglages!$B$17)</f>
        <v>136</v>
      </c>
      <c r="M6" s="18" t="n">
        <f aca="false">IF(A6="","",MAX(0,MIN(100,IF(OR(E6="",Réglages!$B$17-E6&gt;=365),Réglages!$B$5,IF(Réglages!$B$17-E6&gt;=180,Réglages!$B$6,0))+IF(F6="",0,IF(F6&lt;0.1,Réglages!$B$7,IF(F6&lt;=0.25,Réglages!$B$8,0)))+IF(G6="",0,IF(Réglages!$B$17-G6&gt;=180,Réglages!$B$9,0))+IF(AND(C6&lt;&gt;"",DATEDIF(C6,Réglages!$B$17,"m")&lt;12,OR(E6="",E6&lt;C6)),Réglages!$B$10,0)+IF(H6="Oui",0,Réglages!$B$11)+IF(I6="Oui",Réglages!$B$12,0)+IF(J6="Oui",Réglages!$B$13,0))))</f>
        <v>0</v>
      </c>
      <c r="N6" s="19" t="str">
        <f aca="false">IF(A6="","",IF(M6&gt;=Réglages!$B$15,"Élevé",IF(M6&gt;=Réglages!$B$16,"Moyen","Faible")))</f>
        <v>Faible</v>
      </c>
      <c r="O6" s="20" t="str">
        <f aca="false">IF(A6="","",IF(N6="Élevé",IF(AND(L6&lt;&gt;"",L6&lt;=90),"Appeler cette semaine : renouvellement proche","Appel ou rencontre personnelle"),IF(N6="Moyen","Invitation ciblée et un avantage inutilisé","Communications habituelles")))</f>
        <v>Communications habituelles</v>
      </c>
    </row>
    <row r="7" customFormat="false" ht="15" hidden="false" customHeight="false" outlineLevel="0" collapsed="false">
      <c r="A7" s="15" t="s">
        <v>52</v>
      </c>
      <c r="B7" s="15" t="s">
        <v>53</v>
      </c>
      <c r="C7" s="12" t="n">
        <v>46191</v>
      </c>
      <c r="D7" s="12" t="n">
        <v>46556</v>
      </c>
      <c r="E7" s="12"/>
      <c r="F7" s="16" t="n">
        <v>0.22</v>
      </c>
      <c r="G7" s="12" t="n">
        <v>46221</v>
      </c>
      <c r="H7" s="15" t="s">
        <v>49</v>
      </c>
      <c r="I7" s="15" t="s">
        <v>49</v>
      </c>
      <c r="J7" s="15" t="s">
        <v>49</v>
      </c>
      <c r="K7" s="17" t="n">
        <f aca="false">IF(A7="","",IF(C7="","",DATEDIF(C7,Réglages!$B$17,"m")))</f>
        <v>4</v>
      </c>
      <c r="L7" s="17" t="n">
        <f aca="false">IF(OR(A7="",D7=""),"",D7-Réglages!$B$17)</f>
        <v>241</v>
      </c>
      <c r="M7" s="18" t="n">
        <f aca="false">IF(A7="","",MAX(0,MIN(100,IF(OR(E7="",Réglages!$B$17-E7&gt;=365),Réglages!$B$5,IF(Réglages!$B$17-E7&gt;=180,Réglages!$B$6,0))+IF(F7="",0,IF(F7&lt;0.1,Réglages!$B$7,IF(F7&lt;=0.25,Réglages!$B$8,0)))+IF(G7="",0,IF(Réglages!$B$17-G7&gt;=180,Réglages!$B$9,0))+IF(AND(C7&lt;&gt;"",DATEDIF(C7,Réglages!$B$17,"m")&lt;12,OR(E7="",E7&lt;C7)),Réglages!$B$10,0)+IF(H7="Oui",0,Réglages!$B$11)+IF(I7="Oui",Réglages!$B$12,0)+IF(J7="Oui",Réglages!$B$13,0))))</f>
        <v>60</v>
      </c>
      <c r="N7" s="19" t="str">
        <f aca="false">IF(A7="","",IF(M7&gt;=Réglages!$B$15,"Élevé",IF(M7&gt;=Réglages!$B$16,"Moyen","Faible")))</f>
        <v>Élevé</v>
      </c>
      <c r="O7" s="20" t="str">
        <f aca="false">IF(A7="","",IF(N7="Élevé",IF(AND(L7&lt;&gt;"",L7&lt;=90),"Appeler cette semaine : renouvellement proche","Appel ou rencontre personnelle"),IF(N7="Moyen","Invitation ciblée et un avantage inutilisé","Communications habituelles")))</f>
        <v>Appel ou rencontre personnelle</v>
      </c>
    </row>
    <row r="8" customFormat="false" ht="15" hidden="false" customHeight="false" outlineLevel="0" collapsed="false">
      <c r="A8" s="15" t="s">
        <v>54</v>
      </c>
      <c r="B8" s="15" t="s">
        <v>55</v>
      </c>
      <c r="C8" s="12" t="n">
        <v>45411</v>
      </c>
      <c r="D8" s="12" t="n">
        <v>46346</v>
      </c>
      <c r="E8" s="12" t="n">
        <v>46031</v>
      </c>
      <c r="F8" s="16" t="n">
        <v>0.15</v>
      </c>
      <c r="G8" s="12" t="n">
        <v>46191</v>
      </c>
      <c r="H8" s="15" t="s">
        <v>51</v>
      </c>
      <c r="I8" s="15" t="s">
        <v>51</v>
      </c>
      <c r="J8" s="15" t="s">
        <v>49</v>
      </c>
      <c r="K8" s="17" t="n">
        <f aca="false">IF(A8="","",IF(C8="","",DATEDIF(C8,Réglages!$B$17,"m")))</f>
        <v>29</v>
      </c>
      <c r="L8" s="17" t="n">
        <f aca="false">IF(OR(A8="",D8=""),"",D8-Réglages!$B$17)</f>
        <v>31</v>
      </c>
      <c r="M8" s="18" t="n">
        <f aca="false">IF(A8="","",MAX(0,MIN(100,IF(OR(E8="",Réglages!$B$17-E8&gt;=365),Réglages!$B$5,IF(Réglages!$B$17-E8&gt;=180,Réglages!$B$6,0))+IF(F8="",0,IF(F8&lt;0.1,Réglages!$B$7,IF(F8&lt;=0.25,Réglages!$B$8,0)))+IF(G8="",0,IF(Réglages!$B$17-G8&gt;=180,Réglages!$B$9,0))+IF(AND(C8&lt;&gt;"",DATEDIF(C8,Réglages!$B$17,"m")&lt;12,OR(E8="",E8&lt;C8)),Réglages!$B$10,0)+IF(H8="Oui",0,Réglages!$B$11)+IF(I8="Oui",Réglages!$B$12,0)+IF(J8="Oui",Réglages!$B$13,0))))</f>
        <v>32</v>
      </c>
      <c r="N8" s="19" t="str">
        <f aca="false">IF(A8="","",IF(M8&gt;=Réglages!$B$15,"Élevé",IF(M8&gt;=Réglages!$B$16,"Moyen","Faible")))</f>
        <v>Moyen</v>
      </c>
      <c r="O8" s="20" t="str">
        <f aca="false">IF(A8="","",IF(N8="Élevé",IF(AND(L8&lt;&gt;"",L8&lt;=90),"Appeler cette semaine : renouvellement proche","Appel ou rencontre personnelle"),IF(N8="Moyen","Invitation ciblée et un avantage inutilisé","Communications habituelles")))</f>
        <v>Invitation ciblée et un avantage inutilisé</v>
      </c>
    </row>
    <row r="9" customFormat="false" ht="15" hidden="false" customHeight="false" outlineLevel="0" collapsed="false">
      <c r="A9" s="15" t="s">
        <v>56</v>
      </c>
      <c r="B9" s="15" t="s">
        <v>48</v>
      </c>
      <c r="C9" s="12" t="n">
        <v>44111</v>
      </c>
      <c r="D9" s="12" t="n">
        <v>46611</v>
      </c>
      <c r="E9" s="12" t="n">
        <v>46251</v>
      </c>
      <c r="F9" s="16" t="n">
        <v>0.31</v>
      </c>
      <c r="G9" s="12" t="n">
        <v>46266</v>
      </c>
      <c r="H9" s="15" t="s">
        <v>51</v>
      </c>
      <c r="I9" s="15" t="s">
        <v>49</v>
      </c>
      <c r="J9" s="15" t="s">
        <v>49</v>
      </c>
      <c r="K9" s="17" t="n">
        <f aca="false">IF(A9="","",IF(C9="","",DATEDIF(C9,Réglages!$B$17,"m")))</f>
        <v>72</v>
      </c>
      <c r="L9" s="17" t="n">
        <f aca="false">IF(OR(A9="",D9=""),"",D9-Réglages!$B$17)</f>
        <v>296</v>
      </c>
      <c r="M9" s="18" t="n">
        <f aca="false">IF(A9="","",MAX(0,MIN(100,IF(OR(E9="",Réglages!$B$17-E9&gt;=365),Réglages!$B$5,IF(Réglages!$B$17-E9&gt;=180,Réglages!$B$6,0))+IF(F9="",0,IF(F9&lt;0.1,Réglages!$B$7,IF(F9&lt;=0.25,Réglages!$B$8,0)))+IF(G9="",0,IF(Réglages!$B$17-G9&gt;=180,Réglages!$B$9,0))+IF(AND(C9&lt;&gt;"",DATEDIF(C9,Réglages!$B$17,"m")&lt;12,OR(E9="",E9&lt;C9)),Réglages!$B$10,0)+IF(H9="Oui",0,Réglages!$B$11)+IF(I9="Oui",Réglages!$B$12,0)+IF(J9="Oui",Réglages!$B$13,0))))</f>
        <v>0</v>
      </c>
      <c r="N9" s="19" t="str">
        <f aca="false">IF(A9="","",IF(M9&gt;=Réglages!$B$15,"Élevé",IF(M9&gt;=Réglages!$B$16,"Moyen","Faible")))</f>
        <v>Faible</v>
      </c>
      <c r="O9" s="20" t="str">
        <f aca="false">IF(A9="","",IF(N9="Élevé",IF(AND(L9&lt;&gt;"",L9&lt;=90),"Appeler cette semaine : renouvellement proche","Appel ou rencontre personnelle"),IF(N9="Moyen","Invitation ciblée et un avantage inutilisé","Communications habituelles")))</f>
        <v>Communications habituelles</v>
      </c>
    </row>
    <row r="10" customFormat="false" ht="15" hidden="false" customHeight="false" outlineLevel="0" collapsed="false">
      <c r="A10" s="15"/>
      <c r="B10" s="15"/>
      <c r="C10" s="12"/>
      <c r="D10" s="12"/>
      <c r="E10" s="12"/>
      <c r="F10" s="16"/>
      <c r="G10" s="12"/>
      <c r="H10" s="15"/>
      <c r="I10" s="15"/>
      <c r="J10" s="15"/>
      <c r="K10" s="17" t="str">
        <f aca="false">IF(A10="","",IF(C10="","",DATEDIF(C10,Réglages!$B$17,"m")))</f>
        <v/>
      </c>
      <c r="L10" s="17" t="str">
        <f aca="false">IF(OR(A10="",D10=""),"",D10-Réglages!$B$17)</f>
        <v/>
      </c>
      <c r="M10" s="18" t="str">
        <f aca="false">IF(A10="","",MAX(0,MIN(100,IF(OR(E10="",Réglages!$B$17-E10&gt;=365),Réglages!$B$5,IF(Réglages!$B$17-E10&gt;=180,Réglages!$B$6,0))+IF(F10="",0,IF(F10&lt;0.1,Réglages!$B$7,IF(F10&lt;=0.25,Réglages!$B$8,0)))+IF(G10="",0,IF(Réglages!$B$17-G10&gt;=180,Réglages!$B$9,0))+IF(AND(C10&lt;&gt;"",DATEDIF(C10,Réglages!$B$17,"m")&lt;12,OR(E10="",E10&lt;C10)),Réglages!$B$10,0)+IF(H10="Oui",0,Réglages!$B$11)+IF(I10="Oui",Réglages!$B$12,0)+IF(J10="Oui",Réglages!$B$13,0))))</f>
        <v/>
      </c>
      <c r="N10" s="19" t="str">
        <f aca="false">IF(A10="","",IF(M10&gt;=Réglages!$B$15,"Élevé",IF(M10&gt;=Réglages!$B$16,"Moyen","Faible")))</f>
        <v/>
      </c>
      <c r="O10" s="20" t="str">
        <f aca="false">IF(A10="","",IF(N10="Élevé",IF(AND(L10&lt;&gt;"",L10&lt;=90),"Appeler cette semaine : renouvellement proche","Appel ou rencontre personnelle"),IF(N10="Moyen","Invitation ciblée et un avantage inutilisé","Communications habituelles")))</f>
        <v/>
      </c>
    </row>
    <row r="11" customFormat="false" ht="15" hidden="false" customHeight="false" outlineLevel="0" collapsed="false">
      <c r="A11" s="15"/>
      <c r="B11" s="15"/>
      <c r="C11" s="12"/>
      <c r="D11" s="12"/>
      <c r="E11" s="12"/>
      <c r="F11" s="16"/>
      <c r="G11" s="12"/>
      <c r="H11" s="15"/>
      <c r="I11" s="15"/>
      <c r="J11" s="15"/>
      <c r="K11" s="17" t="str">
        <f aca="false">IF(A11="","",IF(C11="","",DATEDIF(C11,Réglages!$B$17,"m")))</f>
        <v/>
      </c>
      <c r="L11" s="17" t="str">
        <f aca="false">IF(OR(A11="",D11=""),"",D11-Réglages!$B$17)</f>
        <v/>
      </c>
      <c r="M11" s="18" t="str">
        <f aca="false">IF(A11="","",MAX(0,MIN(100,IF(OR(E11="",Réglages!$B$17-E11&gt;=365),Réglages!$B$5,IF(Réglages!$B$17-E11&gt;=180,Réglages!$B$6,0))+IF(F11="",0,IF(F11&lt;0.1,Réglages!$B$7,IF(F11&lt;=0.25,Réglages!$B$8,0)))+IF(G11="",0,IF(Réglages!$B$17-G11&gt;=180,Réglages!$B$9,0))+IF(AND(C11&lt;&gt;"",DATEDIF(C11,Réglages!$B$17,"m")&lt;12,OR(E11="",E11&lt;C11)),Réglages!$B$10,0)+IF(H11="Oui",0,Réglages!$B$11)+IF(I11="Oui",Réglages!$B$12,0)+IF(J11="Oui",Réglages!$B$13,0))))</f>
        <v/>
      </c>
      <c r="N11" s="19" t="str">
        <f aca="false">IF(A11="","",IF(M11&gt;=Réglages!$B$15,"Élevé",IF(M11&gt;=Réglages!$B$16,"Moyen","Faible")))</f>
        <v/>
      </c>
      <c r="O11" s="20" t="str">
        <f aca="false">IF(A11="","",IF(N11="Élevé",IF(AND(L11&lt;&gt;"",L11&lt;=90),"Appeler cette semaine : renouvellement proche","Appel ou rencontre personnelle"),IF(N11="Moyen","Invitation ciblée et un avantage inutilisé","Communications habituelles")))</f>
        <v/>
      </c>
    </row>
    <row r="12" customFormat="false" ht="15" hidden="false" customHeight="false" outlineLevel="0" collapsed="false">
      <c r="A12" s="15"/>
      <c r="B12" s="15"/>
      <c r="C12" s="12"/>
      <c r="D12" s="12"/>
      <c r="E12" s="12"/>
      <c r="F12" s="16"/>
      <c r="G12" s="12"/>
      <c r="H12" s="15"/>
      <c r="I12" s="15"/>
      <c r="J12" s="15"/>
      <c r="K12" s="17" t="str">
        <f aca="false">IF(A12="","",IF(C12="","",DATEDIF(C12,Réglages!$B$17,"m")))</f>
        <v/>
      </c>
      <c r="L12" s="17" t="str">
        <f aca="false">IF(OR(A12="",D12=""),"",D12-Réglages!$B$17)</f>
        <v/>
      </c>
      <c r="M12" s="18" t="str">
        <f aca="false">IF(A12="","",MAX(0,MIN(100,IF(OR(E12="",Réglages!$B$17-E12&gt;=365),Réglages!$B$5,IF(Réglages!$B$17-E12&gt;=180,Réglages!$B$6,0))+IF(F12="",0,IF(F12&lt;0.1,Réglages!$B$7,IF(F12&lt;=0.25,Réglages!$B$8,0)))+IF(G12="",0,IF(Réglages!$B$17-G12&gt;=180,Réglages!$B$9,0))+IF(AND(C12&lt;&gt;"",DATEDIF(C12,Réglages!$B$17,"m")&lt;12,OR(E12="",E12&lt;C12)),Réglages!$B$10,0)+IF(H12="Oui",0,Réglages!$B$11)+IF(I12="Oui",Réglages!$B$12,0)+IF(J12="Oui",Réglages!$B$13,0))))</f>
        <v/>
      </c>
      <c r="N12" s="19" t="str">
        <f aca="false">IF(A12="","",IF(M12&gt;=Réglages!$B$15,"Élevé",IF(M12&gt;=Réglages!$B$16,"Moyen","Faible")))</f>
        <v/>
      </c>
      <c r="O12" s="20" t="str">
        <f aca="false">IF(A12="","",IF(N12="Élevé",IF(AND(L12&lt;&gt;"",L12&lt;=90),"Appeler cette semaine : renouvellement proche","Appel ou rencontre personnelle"),IF(N12="Moyen","Invitation ciblée et un avantage inutilisé","Communications habituelles")))</f>
        <v/>
      </c>
    </row>
    <row r="13" customFormat="false" ht="15" hidden="false" customHeight="false" outlineLevel="0" collapsed="false">
      <c r="A13" s="15"/>
      <c r="B13" s="15"/>
      <c r="C13" s="12"/>
      <c r="D13" s="12"/>
      <c r="E13" s="12"/>
      <c r="F13" s="16"/>
      <c r="G13" s="12"/>
      <c r="H13" s="15"/>
      <c r="I13" s="15"/>
      <c r="J13" s="15"/>
      <c r="K13" s="17" t="str">
        <f aca="false">IF(A13="","",IF(C13="","",DATEDIF(C13,Réglages!$B$17,"m")))</f>
        <v/>
      </c>
      <c r="L13" s="17" t="str">
        <f aca="false">IF(OR(A13="",D13=""),"",D13-Réglages!$B$17)</f>
        <v/>
      </c>
      <c r="M13" s="18" t="str">
        <f aca="false">IF(A13="","",MAX(0,MIN(100,IF(OR(E13="",Réglages!$B$17-E13&gt;=365),Réglages!$B$5,IF(Réglages!$B$17-E13&gt;=180,Réglages!$B$6,0))+IF(F13="",0,IF(F13&lt;0.1,Réglages!$B$7,IF(F13&lt;=0.25,Réglages!$B$8,0)))+IF(G13="",0,IF(Réglages!$B$17-G13&gt;=180,Réglages!$B$9,0))+IF(AND(C13&lt;&gt;"",DATEDIF(C13,Réglages!$B$17,"m")&lt;12,OR(E13="",E13&lt;C13)),Réglages!$B$10,0)+IF(H13="Oui",0,Réglages!$B$11)+IF(I13="Oui",Réglages!$B$12,0)+IF(J13="Oui",Réglages!$B$13,0))))</f>
        <v/>
      </c>
      <c r="N13" s="19" t="str">
        <f aca="false">IF(A13="","",IF(M13&gt;=Réglages!$B$15,"Élevé",IF(M13&gt;=Réglages!$B$16,"Moyen","Faible")))</f>
        <v/>
      </c>
      <c r="O13" s="20" t="str">
        <f aca="false">IF(A13="","",IF(N13="Élevé",IF(AND(L13&lt;&gt;"",L13&lt;=90),"Appeler cette semaine : renouvellement proche","Appel ou rencontre personnelle"),IF(N13="Moyen","Invitation ciblée et un avantage inutilisé","Communications habituelles")))</f>
        <v/>
      </c>
    </row>
    <row r="14" customFormat="false" ht="15" hidden="false" customHeight="false" outlineLevel="0" collapsed="false">
      <c r="A14" s="15"/>
      <c r="B14" s="15"/>
      <c r="C14" s="12"/>
      <c r="D14" s="12"/>
      <c r="E14" s="12"/>
      <c r="F14" s="16"/>
      <c r="G14" s="12"/>
      <c r="H14" s="15"/>
      <c r="I14" s="15"/>
      <c r="J14" s="15"/>
      <c r="K14" s="17" t="str">
        <f aca="false">IF(A14="","",IF(C14="","",DATEDIF(C14,Réglages!$B$17,"m")))</f>
        <v/>
      </c>
      <c r="L14" s="17" t="str">
        <f aca="false">IF(OR(A14="",D14=""),"",D14-Réglages!$B$17)</f>
        <v/>
      </c>
      <c r="M14" s="18" t="str">
        <f aca="false">IF(A14="","",MAX(0,MIN(100,IF(OR(E14="",Réglages!$B$17-E14&gt;=365),Réglages!$B$5,IF(Réglages!$B$17-E14&gt;=180,Réglages!$B$6,0))+IF(F14="",0,IF(F14&lt;0.1,Réglages!$B$7,IF(F14&lt;=0.25,Réglages!$B$8,0)))+IF(G14="",0,IF(Réglages!$B$17-G14&gt;=180,Réglages!$B$9,0))+IF(AND(C14&lt;&gt;"",DATEDIF(C14,Réglages!$B$17,"m")&lt;12,OR(E14="",E14&lt;C14)),Réglages!$B$10,0)+IF(H14="Oui",0,Réglages!$B$11)+IF(I14="Oui",Réglages!$B$12,0)+IF(J14="Oui",Réglages!$B$13,0))))</f>
        <v/>
      </c>
      <c r="N14" s="19" t="str">
        <f aca="false">IF(A14="","",IF(M14&gt;=Réglages!$B$15,"Élevé",IF(M14&gt;=Réglages!$B$16,"Moyen","Faible")))</f>
        <v/>
      </c>
      <c r="O14" s="20" t="str">
        <f aca="false">IF(A14="","",IF(N14="Élevé",IF(AND(L14&lt;&gt;"",L14&lt;=90),"Appeler cette semaine : renouvellement proche","Appel ou rencontre personnelle"),IF(N14="Moyen","Invitation ciblée et un avantage inutilisé","Communications habituelles")))</f>
        <v/>
      </c>
    </row>
    <row r="15" customFormat="false" ht="15" hidden="false" customHeight="false" outlineLevel="0" collapsed="false">
      <c r="A15" s="15"/>
      <c r="B15" s="15"/>
      <c r="C15" s="12"/>
      <c r="D15" s="12"/>
      <c r="E15" s="12"/>
      <c r="F15" s="16"/>
      <c r="G15" s="12"/>
      <c r="H15" s="15"/>
      <c r="I15" s="15"/>
      <c r="J15" s="15"/>
      <c r="K15" s="17" t="str">
        <f aca="false">IF(A15="","",IF(C15="","",DATEDIF(C15,Réglages!$B$17,"m")))</f>
        <v/>
      </c>
      <c r="L15" s="17" t="str">
        <f aca="false">IF(OR(A15="",D15=""),"",D15-Réglages!$B$17)</f>
        <v/>
      </c>
      <c r="M15" s="18" t="str">
        <f aca="false">IF(A15="","",MAX(0,MIN(100,IF(OR(E15="",Réglages!$B$17-E15&gt;=365),Réglages!$B$5,IF(Réglages!$B$17-E15&gt;=180,Réglages!$B$6,0))+IF(F15="",0,IF(F15&lt;0.1,Réglages!$B$7,IF(F15&lt;=0.25,Réglages!$B$8,0)))+IF(G15="",0,IF(Réglages!$B$17-G15&gt;=180,Réglages!$B$9,0))+IF(AND(C15&lt;&gt;"",DATEDIF(C15,Réglages!$B$17,"m")&lt;12,OR(E15="",E15&lt;C15)),Réglages!$B$10,0)+IF(H15="Oui",0,Réglages!$B$11)+IF(I15="Oui",Réglages!$B$12,0)+IF(J15="Oui",Réglages!$B$13,0))))</f>
        <v/>
      </c>
      <c r="N15" s="19" t="str">
        <f aca="false">IF(A15="","",IF(M15&gt;=Réglages!$B$15,"Élevé",IF(M15&gt;=Réglages!$B$16,"Moyen","Faible")))</f>
        <v/>
      </c>
      <c r="O15" s="20" t="str">
        <f aca="false">IF(A15="","",IF(N15="Élevé",IF(AND(L15&lt;&gt;"",L15&lt;=90),"Appeler cette semaine : renouvellement proche","Appel ou rencontre personnelle"),IF(N15="Moyen","Invitation ciblée et un avantage inutilisé","Communications habituelles")))</f>
        <v/>
      </c>
    </row>
    <row r="16" customFormat="false" ht="15" hidden="false" customHeight="false" outlineLevel="0" collapsed="false">
      <c r="A16" s="15"/>
      <c r="B16" s="15"/>
      <c r="C16" s="12"/>
      <c r="D16" s="12"/>
      <c r="E16" s="12"/>
      <c r="F16" s="16"/>
      <c r="G16" s="12"/>
      <c r="H16" s="15"/>
      <c r="I16" s="15"/>
      <c r="J16" s="15"/>
      <c r="K16" s="17" t="str">
        <f aca="false">IF(A16="","",IF(C16="","",DATEDIF(C16,Réglages!$B$17,"m")))</f>
        <v/>
      </c>
      <c r="L16" s="17" t="str">
        <f aca="false">IF(OR(A16="",D16=""),"",D16-Réglages!$B$17)</f>
        <v/>
      </c>
      <c r="M16" s="18" t="str">
        <f aca="false">IF(A16="","",MAX(0,MIN(100,IF(OR(E16="",Réglages!$B$17-E16&gt;=365),Réglages!$B$5,IF(Réglages!$B$17-E16&gt;=180,Réglages!$B$6,0))+IF(F16="",0,IF(F16&lt;0.1,Réglages!$B$7,IF(F16&lt;=0.25,Réglages!$B$8,0)))+IF(G16="",0,IF(Réglages!$B$17-G16&gt;=180,Réglages!$B$9,0))+IF(AND(C16&lt;&gt;"",DATEDIF(C16,Réglages!$B$17,"m")&lt;12,OR(E16="",E16&lt;C16)),Réglages!$B$10,0)+IF(H16="Oui",0,Réglages!$B$11)+IF(I16="Oui",Réglages!$B$12,0)+IF(J16="Oui",Réglages!$B$13,0))))</f>
        <v/>
      </c>
      <c r="N16" s="19" t="str">
        <f aca="false">IF(A16="","",IF(M16&gt;=Réglages!$B$15,"Élevé",IF(M16&gt;=Réglages!$B$16,"Moyen","Faible")))</f>
        <v/>
      </c>
      <c r="O16" s="20" t="str">
        <f aca="false">IF(A16="","",IF(N16="Élevé",IF(AND(L16&lt;&gt;"",L16&lt;=90),"Appeler cette semaine : renouvellement proche","Appel ou rencontre personnelle"),IF(N16="Moyen","Invitation ciblée et un avantage inutilisé","Communications habituelles")))</f>
        <v/>
      </c>
    </row>
    <row r="17" customFormat="false" ht="15" hidden="false" customHeight="false" outlineLevel="0" collapsed="false">
      <c r="A17" s="15"/>
      <c r="B17" s="15"/>
      <c r="C17" s="12"/>
      <c r="D17" s="12"/>
      <c r="E17" s="12"/>
      <c r="F17" s="16"/>
      <c r="G17" s="12"/>
      <c r="H17" s="15"/>
      <c r="I17" s="15"/>
      <c r="J17" s="15"/>
      <c r="K17" s="17" t="str">
        <f aca="false">IF(A17="","",IF(C17="","",DATEDIF(C17,Réglages!$B$17,"m")))</f>
        <v/>
      </c>
      <c r="L17" s="17" t="str">
        <f aca="false">IF(OR(A17="",D17=""),"",D17-Réglages!$B$17)</f>
        <v/>
      </c>
      <c r="M17" s="18" t="str">
        <f aca="false">IF(A17="","",MAX(0,MIN(100,IF(OR(E17="",Réglages!$B$17-E17&gt;=365),Réglages!$B$5,IF(Réglages!$B$17-E17&gt;=180,Réglages!$B$6,0))+IF(F17="",0,IF(F17&lt;0.1,Réglages!$B$7,IF(F17&lt;=0.25,Réglages!$B$8,0)))+IF(G17="",0,IF(Réglages!$B$17-G17&gt;=180,Réglages!$B$9,0))+IF(AND(C17&lt;&gt;"",DATEDIF(C17,Réglages!$B$17,"m")&lt;12,OR(E17="",E17&lt;C17)),Réglages!$B$10,0)+IF(H17="Oui",0,Réglages!$B$11)+IF(I17="Oui",Réglages!$B$12,0)+IF(J17="Oui",Réglages!$B$13,0))))</f>
        <v/>
      </c>
      <c r="N17" s="19" t="str">
        <f aca="false">IF(A17="","",IF(M17&gt;=Réglages!$B$15,"Élevé",IF(M17&gt;=Réglages!$B$16,"Moyen","Faible")))</f>
        <v/>
      </c>
      <c r="O17" s="20" t="str">
        <f aca="false">IF(A17="","",IF(N17="Élevé",IF(AND(L17&lt;&gt;"",L17&lt;=90),"Appeler cette semaine : renouvellement proche","Appel ou rencontre personnelle"),IF(N17="Moyen","Invitation ciblée et un avantage inutilisé","Communications habituelles")))</f>
        <v/>
      </c>
    </row>
    <row r="18" customFormat="false" ht="15" hidden="false" customHeight="false" outlineLevel="0" collapsed="false">
      <c r="A18" s="15"/>
      <c r="B18" s="15"/>
      <c r="C18" s="12"/>
      <c r="D18" s="12"/>
      <c r="E18" s="12"/>
      <c r="F18" s="16"/>
      <c r="G18" s="12"/>
      <c r="H18" s="15"/>
      <c r="I18" s="15"/>
      <c r="J18" s="15"/>
      <c r="K18" s="17" t="str">
        <f aca="false">IF(A18="","",IF(C18="","",DATEDIF(C18,Réglages!$B$17,"m")))</f>
        <v/>
      </c>
      <c r="L18" s="17" t="str">
        <f aca="false">IF(OR(A18="",D18=""),"",D18-Réglages!$B$17)</f>
        <v/>
      </c>
      <c r="M18" s="18" t="str">
        <f aca="false">IF(A18="","",MAX(0,MIN(100,IF(OR(E18="",Réglages!$B$17-E18&gt;=365),Réglages!$B$5,IF(Réglages!$B$17-E18&gt;=180,Réglages!$B$6,0))+IF(F18="",0,IF(F18&lt;0.1,Réglages!$B$7,IF(F18&lt;=0.25,Réglages!$B$8,0)))+IF(G18="",0,IF(Réglages!$B$17-G18&gt;=180,Réglages!$B$9,0))+IF(AND(C18&lt;&gt;"",DATEDIF(C18,Réglages!$B$17,"m")&lt;12,OR(E18="",E18&lt;C18)),Réglages!$B$10,0)+IF(H18="Oui",0,Réglages!$B$11)+IF(I18="Oui",Réglages!$B$12,0)+IF(J18="Oui",Réglages!$B$13,0))))</f>
        <v/>
      </c>
      <c r="N18" s="19" t="str">
        <f aca="false">IF(A18="","",IF(M18&gt;=Réglages!$B$15,"Élevé",IF(M18&gt;=Réglages!$B$16,"Moyen","Faible")))</f>
        <v/>
      </c>
      <c r="O18" s="20" t="str">
        <f aca="false">IF(A18="","",IF(N18="Élevé",IF(AND(L18&lt;&gt;"",L18&lt;=90),"Appeler cette semaine : renouvellement proche","Appel ou rencontre personnelle"),IF(N18="Moyen","Invitation ciblée et un avantage inutilisé","Communications habituelles")))</f>
        <v/>
      </c>
    </row>
    <row r="19" customFormat="false" ht="15" hidden="false" customHeight="false" outlineLevel="0" collapsed="false">
      <c r="A19" s="15"/>
      <c r="B19" s="15"/>
      <c r="C19" s="12"/>
      <c r="D19" s="12"/>
      <c r="E19" s="12"/>
      <c r="F19" s="16"/>
      <c r="G19" s="12"/>
      <c r="H19" s="15"/>
      <c r="I19" s="15"/>
      <c r="J19" s="15"/>
      <c r="K19" s="17" t="str">
        <f aca="false">IF(A19="","",IF(C19="","",DATEDIF(C19,Réglages!$B$17,"m")))</f>
        <v/>
      </c>
      <c r="L19" s="17" t="str">
        <f aca="false">IF(OR(A19="",D19=""),"",D19-Réglages!$B$17)</f>
        <v/>
      </c>
      <c r="M19" s="18" t="str">
        <f aca="false">IF(A19="","",MAX(0,MIN(100,IF(OR(E19="",Réglages!$B$17-E19&gt;=365),Réglages!$B$5,IF(Réglages!$B$17-E19&gt;=180,Réglages!$B$6,0))+IF(F19="",0,IF(F19&lt;0.1,Réglages!$B$7,IF(F19&lt;=0.25,Réglages!$B$8,0)))+IF(G19="",0,IF(Réglages!$B$17-G19&gt;=180,Réglages!$B$9,0))+IF(AND(C19&lt;&gt;"",DATEDIF(C19,Réglages!$B$17,"m")&lt;12,OR(E19="",E19&lt;C19)),Réglages!$B$10,0)+IF(H19="Oui",0,Réglages!$B$11)+IF(I19="Oui",Réglages!$B$12,0)+IF(J19="Oui",Réglages!$B$13,0))))</f>
        <v/>
      </c>
      <c r="N19" s="19" t="str">
        <f aca="false">IF(A19="","",IF(M19&gt;=Réglages!$B$15,"Élevé",IF(M19&gt;=Réglages!$B$16,"Moyen","Faible")))</f>
        <v/>
      </c>
      <c r="O19" s="20" t="str">
        <f aca="false">IF(A19="","",IF(N19="Élevé",IF(AND(L19&lt;&gt;"",L19&lt;=90),"Appeler cette semaine : renouvellement proche","Appel ou rencontre personnelle"),IF(N19="Moyen","Invitation ciblée et un avantage inutilisé","Communications habituelles")))</f>
        <v/>
      </c>
    </row>
    <row r="20" customFormat="false" ht="15" hidden="false" customHeight="false" outlineLevel="0" collapsed="false">
      <c r="A20" s="15"/>
      <c r="B20" s="15"/>
      <c r="C20" s="12"/>
      <c r="D20" s="12"/>
      <c r="E20" s="12"/>
      <c r="F20" s="16"/>
      <c r="G20" s="12"/>
      <c r="H20" s="15"/>
      <c r="I20" s="15"/>
      <c r="J20" s="15"/>
      <c r="K20" s="17" t="str">
        <f aca="false">IF(A20="","",IF(C20="","",DATEDIF(C20,Réglages!$B$17,"m")))</f>
        <v/>
      </c>
      <c r="L20" s="17" t="str">
        <f aca="false">IF(OR(A20="",D20=""),"",D20-Réglages!$B$17)</f>
        <v/>
      </c>
      <c r="M20" s="18" t="str">
        <f aca="false">IF(A20="","",MAX(0,MIN(100,IF(OR(E20="",Réglages!$B$17-E20&gt;=365),Réglages!$B$5,IF(Réglages!$B$17-E20&gt;=180,Réglages!$B$6,0))+IF(F20="",0,IF(F20&lt;0.1,Réglages!$B$7,IF(F20&lt;=0.25,Réglages!$B$8,0)))+IF(G20="",0,IF(Réglages!$B$17-G20&gt;=180,Réglages!$B$9,0))+IF(AND(C20&lt;&gt;"",DATEDIF(C20,Réglages!$B$17,"m")&lt;12,OR(E20="",E20&lt;C20)),Réglages!$B$10,0)+IF(H20="Oui",0,Réglages!$B$11)+IF(I20="Oui",Réglages!$B$12,0)+IF(J20="Oui",Réglages!$B$13,0))))</f>
        <v/>
      </c>
      <c r="N20" s="19" t="str">
        <f aca="false">IF(A20="","",IF(M20&gt;=Réglages!$B$15,"Élevé",IF(M20&gt;=Réglages!$B$16,"Moyen","Faible")))</f>
        <v/>
      </c>
      <c r="O20" s="20" t="str">
        <f aca="false">IF(A20="","",IF(N20="Élevé",IF(AND(L20&lt;&gt;"",L20&lt;=90),"Appeler cette semaine : renouvellement proche","Appel ou rencontre personnelle"),IF(N20="Moyen","Invitation ciblée et un avantage inutilisé","Communications habituelles")))</f>
        <v/>
      </c>
    </row>
    <row r="21" customFormat="false" ht="15" hidden="false" customHeight="false" outlineLevel="0" collapsed="false">
      <c r="A21" s="15"/>
      <c r="B21" s="15"/>
      <c r="C21" s="12"/>
      <c r="D21" s="12"/>
      <c r="E21" s="12"/>
      <c r="F21" s="16"/>
      <c r="G21" s="12"/>
      <c r="H21" s="15"/>
      <c r="I21" s="15"/>
      <c r="J21" s="15"/>
      <c r="K21" s="17" t="str">
        <f aca="false">IF(A21="","",IF(C21="","",DATEDIF(C21,Réglages!$B$17,"m")))</f>
        <v/>
      </c>
      <c r="L21" s="17" t="str">
        <f aca="false">IF(OR(A21="",D21=""),"",D21-Réglages!$B$17)</f>
        <v/>
      </c>
      <c r="M21" s="18" t="str">
        <f aca="false">IF(A21="","",MAX(0,MIN(100,IF(OR(E21="",Réglages!$B$17-E21&gt;=365),Réglages!$B$5,IF(Réglages!$B$17-E21&gt;=180,Réglages!$B$6,0))+IF(F21="",0,IF(F21&lt;0.1,Réglages!$B$7,IF(F21&lt;=0.25,Réglages!$B$8,0)))+IF(G21="",0,IF(Réglages!$B$17-G21&gt;=180,Réglages!$B$9,0))+IF(AND(C21&lt;&gt;"",DATEDIF(C21,Réglages!$B$17,"m")&lt;12,OR(E21="",E21&lt;C21)),Réglages!$B$10,0)+IF(H21="Oui",0,Réglages!$B$11)+IF(I21="Oui",Réglages!$B$12,0)+IF(J21="Oui",Réglages!$B$13,0))))</f>
        <v/>
      </c>
      <c r="N21" s="19" t="str">
        <f aca="false">IF(A21="","",IF(M21&gt;=Réglages!$B$15,"Élevé",IF(M21&gt;=Réglages!$B$16,"Moyen","Faible")))</f>
        <v/>
      </c>
      <c r="O21" s="20" t="str">
        <f aca="false">IF(A21="","",IF(N21="Élevé",IF(AND(L21&lt;&gt;"",L21&lt;=90),"Appeler cette semaine : renouvellement proche","Appel ou rencontre personnelle"),IF(N21="Moyen","Invitation ciblée et un avantage inutilisé","Communications habituelles")))</f>
        <v/>
      </c>
    </row>
    <row r="22" customFormat="false" ht="15" hidden="false" customHeight="false" outlineLevel="0" collapsed="false">
      <c r="A22" s="15"/>
      <c r="B22" s="15"/>
      <c r="C22" s="12"/>
      <c r="D22" s="12"/>
      <c r="E22" s="12"/>
      <c r="F22" s="16"/>
      <c r="G22" s="12"/>
      <c r="H22" s="15"/>
      <c r="I22" s="15"/>
      <c r="J22" s="15"/>
      <c r="K22" s="17" t="str">
        <f aca="false">IF(A22="","",IF(C22="","",DATEDIF(C22,Réglages!$B$17,"m")))</f>
        <v/>
      </c>
      <c r="L22" s="17" t="str">
        <f aca="false">IF(OR(A22="",D22=""),"",D22-Réglages!$B$17)</f>
        <v/>
      </c>
      <c r="M22" s="18" t="str">
        <f aca="false">IF(A22="","",MAX(0,MIN(100,IF(OR(E22="",Réglages!$B$17-E22&gt;=365),Réglages!$B$5,IF(Réglages!$B$17-E22&gt;=180,Réglages!$B$6,0))+IF(F22="",0,IF(F22&lt;0.1,Réglages!$B$7,IF(F22&lt;=0.25,Réglages!$B$8,0)))+IF(G22="",0,IF(Réglages!$B$17-G22&gt;=180,Réglages!$B$9,0))+IF(AND(C22&lt;&gt;"",DATEDIF(C22,Réglages!$B$17,"m")&lt;12,OR(E22="",E22&lt;C22)),Réglages!$B$10,0)+IF(H22="Oui",0,Réglages!$B$11)+IF(I22="Oui",Réglages!$B$12,0)+IF(J22="Oui",Réglages!$B$13,0))))</f>
        <v/>
      </c>
      <c r="N22" s="19" t="str">
        <f aca="false">IF(A22="","",IF(M22&gt;=Réglages!$B$15,"Élevé",IF(M22&gt;=Réglages!$B$16,"Moyen","Faible")))</f>
        <v/>
      </c>
      <c r="O22" s="20" t="str">
        <f aca="false">IF(A22="","",IF(N22="Élevé",IF(AND(L22&lt;&gt;"",L22&lt;=90),"Appeler cette semaine : renouvellement proche","Appel ou rencontre personnelle"),IF(N22="Moyen","Invitation ciblée et un avantage inutilisé","Communications habituelles")))</f>
        <v/>
      </c>
    </row>
    <row r="23" customFormat="false" ht="15" hidden="false" customHeight="false" outlineLevel="0" collapsed="false">
      <c r="A23" s="15"/>
      <c r="B23" s="15"/>
      <c r="C23" s="12"/>
      <c r="D23" s="12"/>
      <c r="E23" s="12"/>
      <c r="F23" s="16"/>
      <c r="G23" s="12"/>
      <c r="H23" s="15"/>
      <c r="I23" s="15"/>
      <c r="J23" s="15"/>
      <c r="K23" s="17" t="str">
        <f aca="false">IF(A23="","",IF(C23="","",DATEDIF(C23,Réglages!$B$17,"m")))</f>
        <v/>
      </c>
      <c r="L23" s="17" t="str">
        <f aca="false">IF(OR(A23="",D23=""),"",D23-Réglages!$B$17)</f>
        <v/>
      </c>
      <c r="M23" s="18" t="str">
        <f aca="false">IF(A23="","",MAX(0,MIN(100,IF(OR(E23="",Réglages!$B$17-E23&gt;=365),Réglages!$B$5,IF(Réglages!$B$17-E23&gt;=180,Réglages!$B$6,0))+IF(F23="",0,IF(F23&lt;0.1,Réglages!$B$7,IF(F23&lt;=0.25,Réglages!$B$8,0)))+IF(G23="",0,IF(Réglages!$B$17-G23&gt;=180,Réglages!$B$9,0))+IF(AND(C23&lt;&gt;"",DATEDIF(C23,Réglages!$B$17,"m")&lt;12,OR(E23="",E23&lt;C23)),Réglages!$B$10,0)+IF(H23="Oui",0,Réglages!$B$11)+IF(I23="Oui",Réglages!$B$12,0)+IF(J23="Oui",Réglages!$B$13,0))))</f>
        <v/>
      </c>
      <c r="N23" s="19" t="str">
        <f aca="false">IF(A23="","",IF(M23&gt;=Réglages!$B$15,"Élevé",IF(M23&gt;=Réglages!$B$16,"Moyen","Faible")))</f>
        <v/>
      </c>
      <c r="O23" s="20" t="str">
        <f aca="false">IF(A23="","",IF(N23="Élevé",IF(AND(L23&lt;&gt;"",L23&lt;=90),"Appeler cette semaine : renouvellement proche","Appel ou rencontre personnelle"),IF(N23="Moyen","Invitation ciblée et un avantage inutilisé","Communications habituelles")))</f>
        <v/>
      </c>
    </row>
    <row r="24" customFormat="false" ht="15" hidden="false" customHeight="false" outlineLevel="0" collapsed="false">
      <c r="A24" s="15"/>
      <c r="B24" s="15"/>
      <c r="C24" s="12"/>
      <c r="D24" s="12"/>
      <c r="E24" s="12"/>
      <c r="F24" s="16"/>
      <c r="G24" s="12"/>
      <c r="H24" s="15"/>
      <c r="I24" s="15"/>
      <c r="J24" s="15"/>
      <c r="K24" s="17" t="str">
        <f aca="false">IF(A24="","",IF(C24="","",DATEDIF(C24,Réglages!$B$17,"m")))</f>
        <v/>
      </c>
      <c r="L24" s="17" t="str">
        <f aca="false">IF(OR(A24="",D24=""),"",D24-Réglages!$B$17)</f>
        <v/>
      </c>
      <c r="M24" s="18" t="str">
        <f aca="false">IF(A24="","",MAX(0,MIN(100,IF(OR(E24="",Réglages!$B$17-E24&gt;=365),Réglages!$B$5,IF(Réglages!$B$17-E24&gt;=180,Réglages!$B$6,0))+IF(F24="",0,IF(F24&lt;0.1,Réglages!$B$7,IF(F24&lt;=0.25,Réglages!$B$8,0)))+IF(G24="",0,IF(Réglages!$B$17-G24&gt;=180,Réglages!$B$9,0))+IF(AND(C24&lt;&gt;"",DATEDIF(C24,Réglages!$B$17,"m")&lt;12,OR(E24="",E24&lt;C24)),Réglages!$B$10,0)+IF(H24="Oui",0,Réglages!$B$11)+IF(I24="Oui",Réglages!$B$12,0)+IF(J24="Oui",Réglages!$B$13,0))))</f>
        <v/>
      </c>
      <c r="N24" s="19" t="str">
        <f aca="false">IF(A24="","",IF(M24&gt;=Réglages!$B$15,"Élevé",IF(M24&gt;=Réglages!$B$16,"Moyen","Faible")))</f>
        <v/>
      </c>
      <c r="O24" s="20" t="str">
        <f aca="false">IF(A24="","",IF(N24="Élevé",IF(AND(L24&lt;&gt;"",L24&lt;=90),"Appeler cette semaine : renouvellement proche","Appel ou rencontre personnelle"),IF(N24="Moyen","Invitation ciblée et un avantage inutilisé","Communications habituelles")))</f>
        <v/>
      </c>
    </row>
    <row r="25" customFormat="false" ht="15" hidden="false" customHeight="false" outlineLevel="0" collapsed="false">
      <c r="A25" s="15"/>
      <c r="B25" s="15"/>
      <c r="C25" s="12"/>
      <c r="D25" s="12"/>
      <c r="E25" s="12"/>
      <c r="F25" s="16"/>
      <c r="G25" s="12"/>
      <c r="H25" s="15"/>
      <c r="I25" s="15"/>
      <c r="J25" s="15"/>
      <c r="K25" s="17" t="str">
        <f aca="false">IF(A25="","",IF(C25="","",DATEDIF(C25,Réglages!$B$17,"m")))</f>
        <v/>
      </c>
      <c r="L25" s="17" t="str">
        <f aca="false">IF(OR(A25="",D25=""),"",D25-Réglages!$B$17)</f>
        <v/>
      </c>
      <c r="M25" s="18" t="str">
        <f aca="false">IF(A25="","",MAX(0,MIN(100,IF(OR(E25="",Réglages!$B$17-E25&gt;=365),Réglages!$B$5,IF(Réglages!$B$17-E25&gt;=180,Réglages!$B$6,0))+IF(F25="",0,IF(F25&lt;0.1,Réglages!$B$7,IF(F25&lt;=0.25,Réglages!$B$8,0)))+IF(G25="",0,IF(Réglages!$B$17-G25&gt;=180,Réglages!$B$9,0))+IF(AND(C25&lt;&gt;"",DATEDIF(C25,Réglages!$B$17,"m")&lt;12,OR(E25="",E25&lt;C25)),Réglages!$B$10,0)+IF(H25="Oui",0,Réglages!$B$11)+IF(I25="Oui",Réglages!$B$12,0)+IF(J25="Oui",Réglages!$B$13,0))))</f>
        <v/>
      </c>
      <c r="N25" s="19" t="str">
        <f aca="false">IF(A25="","",IF(M25&gt;=Réglages!$B$15,"Élevé",IF(M25&gt;=Réglages!$B$16,"Moyen","Faible")))</f>
        <v/>
      </c>
      <c r="O25" s="20" t="str">
        <f aca="false">IF(A25="","",IF(N25="Élevé",IF(AND(L25&lt;&gt;"",L25&lt;=90),"Appeler cette semaine : renouvellement proche","Appel ou rencontre personnelle"),IF(N25="Moyen","Invitation ciblée et un avantage inutilisé","Communications habituelles")))</f>
        <v/>
      </c>
    </row>
    <row r="26" customFormat="false" ht="15" hidden="false" customHeight="false" outlineLevel="0" collapsed="false">
      <c r="A26" s="15"/>
      <c r="B26" s="15"/>
      <c r="C26" s="12"/>
      <c r="D26" s="12"/>
      <c r="E26" s="12"/>
      <c r="F26" s="16"/>
      <c r="G26" s="12"/>
      <c r="H26" s="15"/>
      <c r="I26" s="15"/>
      <c r="J26" s="15"/>
      <c r="K26" s="17" t="str">
        <f aca="false">IF(A26="","",IF(C26="","",DATEDIF(C26,Réglages!$B$17,"m")))</f>
        <v/>
      </c>
      <c r="L26" s="17" t="str">
        <f aca="false">IF(OR(A26="",D26=""),"",D26-Réglages!$B$17)</f>
        <v/>
      </c>
      <c r="M26" s="18" t="str">
        <f aca="false">IF(A26="","",MAX(0,MIN(100,IF(OR(E26="",Réglages!$B$17-E26&gt;=365),Réglages!$B$5,IF(Réglages!$B$17-E26&gt;=180,Réglages!$B$6,0))+IF(F26="",0,IF(F26&lt;0.1,Réglages!$B$7,IF(F26&lt;=0.25,Réglages!$B$8,0)))+IF(G26="",0,IF(Réglages!$B$17-G26&gt;=180,Réglages!$B$9,0))+IF(AND(C26&lt;&gt;"",DATEDIF(C26,Réglages!$B$17,"m")&lt;12,OR(E26="",E26&lt;C26)),Réglages!$B$10,0)+IF(H26="Oui",0,Réglages!$B$11)+IF(I26="Oui",Réglages!$B$12,0)+IF(J26="Oui",Réglages!$B$13,0))))</f>
        <v/>
      </c>
      <c r="N26" s="19" t="str">
        <f aca="false">IF(A26="","",IF(M26&gt;=Réglages!$B$15,"Élevé",IF(M26&gt;=Réglages!$B$16,"Moyen","Faible")))</f>
        <v/>
      </c>
      <c r="O26" s="20" t="str">
        <f aca="false">IF(A26="","",IF(N26="Élevé",IF(AND(L26&lt;&gt;"",L26&lt;=90),"Appeler cette semaine : renouvellement proche","Appel ou rencontre personnelle"),IF(N26="Moyen","Invitation ciblée et un avantage inutilisé","Communications habituelles")))</f>
        <v/>
      </c>
    </row>
    <row r="27" customFormat="false" ht="15" hidden="false" customHeight="false" outlineLevel="0" collapsed="false">
      <c r="A27" s="15"/>
      <c r="B27" s="15"/>
      <c r="C27" s="12"/>
      <c r="D27" s="12"/>
      <c r="E27" s="12"/>
      <c r="F27" s="16"/>
      <c r="G27" s="12"/>
      <c r="H27" s="15"/>
      <c r="I27" s="15"/>
      <c r="J27" s="15"/>
      <c r="K27" s="17" t="str">
        <f aca="false">IF(A27="","",IF(C27="","",DATEDIF(C27,Réglages!$B$17,"m")))</f>
        <v/>
      </c>
      <c r="L27" s="17" t="str">
        <f aca="false">IF(OR(A27="",D27=""),"",D27-Réglages!$B$17)</f>
        <v/>
      </c>
      <c r="M27" s="18" t="str">
        <f aca="false">IF(A27="","",MAX(0,MIN(100,IF(OR(E27="",Réglages!$B$17-E27&gt;=365),Réglages!$B$5,IF(Réglages!$B$17-E27&gt;=180,Réglages!$B$6,0))+IF(F27="",0,IF(F27&lt;0.1,Réglages!$B$7,IF(F27&lt;=0.25,Réglages!$B$8,0)))+IF(G27="",0,IF(Réglages!$B$17-G27&gt;=180,Réglages!$B$9,0))+IF(AND(C27&lt;&gt;"",DATEDIF(C27,Réglages!$B$17,"m")&lt;12,OR(E27="",E27&lt;C27)),Réglages!$B$10,0)+IF(H27="Oui",0,Réglages!$B$11)+IF(I27="Oui",Réglages!$B$12,0)+IF(J27="Oui",Réglages!$B$13,0))))</f>
        <v/>
      </c>
      <c r="N27" s="19" t="str">
        <f aca="false">IF(A27="","",IF(M27&gt;=Réglages!$B$15,"Élevé",IF(M27&gt;=Réglages!$B$16,"Moyen","Faible")))</f>
        <v/>
      </c>
      <c r="O27" s="20" t="str">
        <f aca="false">IF(A27="","",IF(N27="Élevé",IF(AND(L27&lt;&gt;"",L27&lt;=90),"Appeler cette semaine : renouvellement proche","Appel ou rencontre personnelle"),IF(N27="Moyen","Invitation ciblée et un avantage inutilisé","Communications habituelles")))</f>
        <v/>
      </c>
    </row>
    <row r="28" customFormat="false" ht="15" hidden="false" customHeight="false" outlineLevel="0" collapsed="false">
      <c r="A28" s="15"/>
      <c r="B28" s="15"/>
      <c r="C28" s="12"/>
      <c r="D28" s="12"/>
      <c r="E28" s="12"/>
      <c r="F28" s="16"/>
      <c r="G28" s="12"/>
      <c r="H28" s="15"/>
      <c r="I28" s="15"/>
      <c r="J28" s="15"/>
      <c r="K28" s="17" t="str">
        <f aca="false">IF(A28="","",IF(C28="","",DATEDIF(C28,Réglages!$B$17,"m")))</f>
        <v/>
      </c>
      <c r="L28" s="17" t="str">
        <f aca="false">IF(OR(A28="",D28=""),"",D28-Réglages!$B$17)</f>
        <v/>
      </c>
      <c r="M28" s="18" t="str">
        <f aca="false">IF(A28="","",MAX(0,MIN(100,IF(OR(E28="",Réglages!$B$17-E28&gt;=365),Réglages!$B$5,IF(Réglages!$B$17-E28&gt;=180,Réglages!$B$6,0))+IF(F28="",0,IF(F28&lt;0.1,Réglages!$B$7,IF(F28&lt;=0.25,Réglages!$B$8,0)))+IF(G28="",0,IF(Réglages!$B$17-G28&gt;=180,Réglages!$B$9,0))+IF(AND(C28&lt;&gt;"",DATEDIF(C28,Réglages!$B$17,"m")&lt;12,OR(E28="",E28&lt;C28)),Réglages!$B$10,0)+IF(H28="Oui",0,Réglages!$B$11)+IF(I28="Oui",Réglages!$B$12,0)+IF(J28="Oui",Réglages!$B$13,0))))</f>
        <v/>
      </c>
      <c r="N28" s="19" t="str">
        <f aca="false">IF(A28="","",IF(M28&gt;=Réglages!$B$15,"Élevé",IF(M28&gt;=Réglages!$B$16,"Moyen","Faible")))</f>
        <v/>
      </c>
      <c r="O28" s="20" t="str">
        <f aca="false">IF(A28="","",IF(N28="Élevé",IF(AND(L28&lt;&gt;"",L28&lt;=90),"Appeler cette semaine : renouvellement proche","Appel ou rencontre personnelle"),IF(N28="Moyen","Invitation ciblée et un avantage inutilisé","Communications habituelles")))</f>
        <v/>
      </c>
    </row>
    <row r="29" customFormat="false" ht="15" hidden="false" customHeight="false" outlineLevel="0" collapsed="false">
      <c r="A29" s="15"/>
      <c r="B29" s="15"/>
      <c r="C29" s="12"/>
      <c r="D29" s="12"/>
      <c r="E29" s="12"/>
      <c r="F29" s="16"/>
      <c r="G29" s="12"/>
      <c r="H29" s="15"/>
      <c r="I29" s="15"/>
      <c r="J29" s="15"/>
      <c r="K29" s="17" t="str">
        <f aca="false">IF(A29="","",IF(C29="","",DATEDIF(C29,Réglages!$B$17,"m")))</f>
        <v/>
      </c>
      <c r="L29" s="17" t="str">
        <f aca="false">IF(OR(A29="",D29=""),"",D29-Réglages!$B$17)</f>
        <v/>
      </c>
      <c r="M29" s="18" t="str">
        <f aca="false">IF(A29="","",MAX(0,MIN(100,IF(OR(E29="",Réglages!$B$17-E29&gt;=365),Réglages!$B$5,IF(Réglages!$B$17-E29&gt;=180,Réglages!$B$6,0))+IF(F29="",0,IF(F29&lt;0.1,Réglages!$B$7,IF(F29&lt;=0.25,Réglages!$B$8,0)))+IF(G29="",0,IF(Réglages!$B$17-G29&gt;=180,Réglages!$B$9,0))+IF(AND(C29&lt;&gt;"",DATEDIF(C29,Réglages!$B$17,"m")&lt;12,OR(E29="",E29&lt;C29)),Réglages!$B$10,0)+IF(H29="Oui",0,Réglages!$B$11)+IF(I29="Oui",Réglages!$B$12,0)+IF(J29="Oui",Réglages!$B$13,0))))</f>
        <v/>
      </c>
      <c r="N29" s="19" t="str">
        <f aca="false">IF(A29="","",IF(M29&gt;=Réglages!$B$15,"Élevé",IF(M29&gt;=Réglages!$B$16,"Moyen","Faible")))</f>
        <v/>
      </c>
      <c r="O29" s="20" t="str">
        <f aca="false">IF(A29="","",IF(N29="Élevé",IF(AND(L29&lt;&gt;"",L29&lt;=90),"Appeler cette semaine : renouvellement proche","Appel ou rencontre personnelle"),IF(N29="Moyen","Invitation ciblée et un avantage inutilisé","Communications habituelles")))</f>
        <v/>
      </c>
    </row>
    <row r="30" customFormat="false" ht="15" hidden="false" customHeight="false" outlineLevel="0" collapsed="false">
      <c r="A30" s="15"/>
      <c r="B30" s="15"/>
      <c r="C30" s="12"/>
      <c r="D30" s="12"/>
      <c r="E30" s="12"/>
      <c r="F30" s="16"/>
      <c r="G30" s="12"/>
      <c r="H30" s="15"/>
      <c r="I30" s="15"/>
      <c r="J30" s="15"/>
      <c r="K30" s="17" t="str">
        <f aca="false">IF(A30="","",IF(C30="","",DATEDIF(C30,Réglages!$B$17,"m")))</f>
        <v/>
      </c>
      <c r="L30" s="17" t="str">
        <f aca="false">IF(OR(A30="",D30=""),"",D30-Réglages!$B$17)</f>
        <v/>
      </c>
      <c r="M30" s="18" t="str">
        <f aca="false">IF(A30="","",MAX(0,MIN(100,IF(OR(E30="",Réglages!$B$17-E30&gt;=365),Réglages!$B$5,IF(Réglages!$B$17-E30&gt;=180,Réglages!$B$6,0))+IF(F30="",0,IF(F30&lt;0.1,Réglages!$B$7,IF(F30&lt;=0.25,Réglages!$B$8,0)))+IF(G30="",0,IF(Réglages!$B$17-G30&gt;=180,Réglages!$B$9,0))+IF(AND(C30&lt;&gt;"",DATEDIF(C30,Réglages!$B$17,"m")&lt;12,OR(E30="",E30&lt;C30)),Réglages!$B$10,0)+IF(H30="Oui",0,Réglages!$B$11)+IF(I30="Oui",Réglages!$B$12,0)+IF(J30="Oui",Réglages!$B$13,0))))</f>
        <v/>
      </c>
      <c r="N30" s="19" t="str">
        <f aca="false">IF(A30="","",IF(M30&gt;=Réglages!$B$15,"Élevé",IF(M30&gt;=Réglages!$B$16,"Moyen","Faible")))</f>
        <v/>
      </c>
      <c r="O30" s="20" t="str">
        <f aca="false">IF(A30="","",IF(N30="Élevé",IF(AND(L30&lt;&gt;"",L30&lt;=90),"Appeler cette semaine : renouvellement proche","Appel ou rencontre personnelle"),IF(N30="Moyen","Invitation ciblée et un avantage inutilisé","Communications habituelles")))</f>
        <v/>
      </c>
    </row>
    <row r="31" customFormat="false" ht="15" hidden="false" customHeight="false" outlineLevel="0" collapsed="false">
      <c r="A31" s="15"/>
      <c r="B31" s="15"/>
      <c r="C31" s="12"/>
      <c r="D31" s="12"/>
      <c r="E31" s="12"/>
      <c r="F31" s="16"/>
      <c r="G31" s="12"/>
      <c r="H31" s="15"/>
      <c r="I31" s="15"/>
      <c r="J31" s="15"/>
      <c r="K31" s="17" t="str">
        <f aca="false">IF(A31="","",IF(C31="","",DATEDIF(C31,Réglages!$B$17,"m")))</f>
        <v/>
      </c>
      <c r="L31" s="17" t="str">
        <f aca="false">IF(OR(A31="",D31=""),"",D31-Réglages!$B$17)</f>
        <v/>
      </c>
      <c r="M31" s="18" t="str">
        <f aca="false">IF(A31="","",MAX(0,MIN(100,IF(OR(E31="",Réglages!$B$17-E31&gt;=365),Réglages!$B$5,IF(Réglages!$B$17-E31&gt;=180,Réglages!$B$6,0))+IF(F31="",0,IF(F31&lt;0.1,Réglages!$B$7,IF(F31&lt;=0.25,Réglages!$B$8,0)))+IF(G31="",0,IF(Réglages!$B$17-G31&gt;=180,Réglages!$B$9,0))+IF(AND(C31&lt;&gt;"",DATEDIF(C31,Réglages!$B$17,"m")&lt;12,OR(E31="",E31&lt;C31)),Réglages!$B$10,0)+IF(H31="Oui",0,Réglages!$B$11)+IF(I31="Oui",Réglages!$B$12,0)+IF(J31="Oui",Réglages!$B$13,0))))</f>
        <v/>
      </c>
      <c r="N31" s="19" t="str">
        <f aca="false">IF(A31="","",IF(M31&gt;=Réglages!$B$15,"Élevé",IF(M31&gt;=Réglages!$B$16,"Moyen","Faible")))</f>
        <v/>
      </c>
      <c r="O31" s="20" t="str">
        <f aca="false">IF(A31="","",IF(N31="Élevé",IF(AND(L31&lt;&gt;"",L31&lt;=90),"Appeler cette semaine : renouvellement proche","Appel ou rencontre personnelle"),IF(N31="Moyen","Invitation ciblée et un avantage inutilisé","Communications habituelles")))</f>
        <v/>
      </c>
    </row>
    <row r="32" customFormat="false" ht="15" hidden="false" customHeight="false" outlineLevel="0" collapsed="false">
      <c r="A32" s="15"/>
      <c r="B32" s="15"/>
      <c r="C32" s="12"/>
      <c r="D32" s="12"/>
      <c r="E32" s="12"/>
      <c r="F32" s="16"/>
      <c r="G32" s="12"/>
      <c r="H32" s="15"/>
      <c r="I32" s="15"/>
      <c r="J32" s="15"/>
      <c r="K32" s="17" t="str">
        <f aca="false">IF(A32="","",IF(C32="","",DATEDIF(C32,Réglages!$B$17,"m")))</f>
        <v/>
      </c>
      <c r="L32" s="17" t="str">
        <f aca="false">IF(OR(A32="",D32=""),"",D32-Réglages!$B$17)</f>
        <v/>
      </c>
      <c r="M32" s="18" t="str">
        <f aca="false">IF(A32="","",MAX(0,MIN(100,IF(OR(E32="",Réglages!$B$17-E32&gt;=365),Réglages!$B$5,IF(Réglages!$B$17-E32&gt;=180,Réglages!$B$6,0))+IF(F32="",0,IF(F32&lt;0.1,Réglages!$B$7,IF(F32&lt;=0.25,Réglages!$B$8,0)))+IF(G32="",0,IF(Réglages!$B$17-G32&gt;=180,Réglages!$B$9,0))+IF(AND(C32&lt;&gt;"",DATEDIF(C32,Réglages!$B$17,"m")&lt;12,OR(E32="",E32&lt;C32)),Réglages!$B$10,0)+IF(H32="Oui",0,Réglages!$B$11)+IF(I32="Oui",Réglages!$B$12,0)+IF(J32="Oui",Réglages!$B$13,0))))</f>
        <v/>
      </c>
      <c r="N32" s="19" t="str">
        <f aca="false">IF(A32="","",IF(M32&gt;=Réglages!$B$15,"Élevé",IF(M32&gt;=Réglages!$B$16,"Moyen","Faible")))</f>
        <v/>
      </c>
      <c r="O32" s="20" t="str">
        <f aca="false">IF(A32="","",IF(N32="Élevé",IF(AND(L32&lt;&gt;"",L32&lt;=90),"Appeler cette semaine : renouvellement proche","Appel ou rencontre personnelle"),IF(N32="Moyen","Invitation ciblée et un avantage inutilisé","Communications habituelles")))</f>
        <v/>
      </c>
    </row>
    <row r="33" customFormat="false" ht="15" hidden="false" customHeight="false" outlineLevel="0" collapsed="false">
      <c r="A33" s="15"/>
      <c r="B33" s="15"/>
      <c r="C33" s="12"/>
      <c r="D33" s="12"/>
      <c r="E33" s="12"/>
      <c r="F33" s="16"/>
      <c r="G33" s="12"/>
      <c r="H33" s="15"/>
      <c r="I33" s="15"/>
      <c r="J33" s="15"/>
      <c r="K33" s="17" t="str">
        <f aca="false">IF(A33="","",IF(C33="","",DATEDIF(C33,Réglages!$B$17,"m")))</f>
        <v/>
      </c>
      <c r="L33" s="17" t="str">
        <f aca="false">IF(OR(A33="",D33=""),"",D33-Réglages!$B$17)</f>
        <v/>
      </c>
      <c r="M33" s="18" t="str">
        <f aca="false">IF(A33="","",MAX(0,MIN(100,IF(OR(E33="",Réglages!$B$17-E33&gt;=365),Réglages!$B$5,IF(Réglages!$B$17-E33&gt;=180,Réglages!$B$6,0))+IF(F33="",0,IF(F33&lt;0.1,Réglages!$B$7,IF(F33&lt;=0.25,Réglages!$B$8,0)))+IF(G33="",0,IF(Réglages!$B$17-G33&gt;=180,Réglages!$B$9,0))+IF(AND(C33&lt;&gt;"",DATEDIF(C33,Réglages!$B$17,"m")&lt;12,OR(E33="",E33&lt;C33)),Réglages!$B$10,0)+IF(H33="Oui",0,Réglages!$B$11)+IF(I33="Oui",Réglages!$B$12,0)+IF(J33="Oui",Réglages!$B$13,0))))</f>
        <v/>
      </c>
      <c r="N33" s="19" t="str">
        <f aca="false">IF(A33="","",IF(M33&gt;=Réglages!$B$15,"Élevé",IF(M33&gt;=Réglages!$B$16,"Moyen","Faible")))</f>
        <v/>
      </c>
      <c r="O33" s="20" t="str">
        <f aca="false">IF(A33="","",IF(N33="Élevé",IF(AND(L33&lt;&gt;"",L33&lt;=90),"Appeler cette semaine : renouvellement proche","Appel ou rencontre personnelle"),IF(N33="Moyen","Invitation ciblée et un avantage inutilisé","Communications habituelles")))</f>
        <v/>
      </c>
    </row>
    <row r="34" customFormat="false" ht="15" hidden="false" customHeight="false" outlineLevel="0" collapsed="false">
      <c r="A34" s="15"/>
      <c r="B34" s="15"/>
      <c r="C34" s="12"/>
      <c r="D34" s="12"/>
      <c r="E34" s="12"/>
      <c r="F34" s="16"/>
      <c r="G34" s="12"/>
      <c r="H34" s="15"/>
      <c r="I34" s="15"/>
      <c r="J34" s="15"/>
      <c r="K34" s="17" t="str">
        <f aca="false">IF(A34="","",IF(C34="","",DATEDIF(C34,Réglages!$B$17,"m")))</f>
        <v/>
      </c>
      <c r="L34" s="17" t="str">
        <f aca="false">IF(OR(A34="",D34=""),"",D34-Réglages!$B$17)</f>
        <v/>
      </c>
      <c r="M34" s="18" t="str">
        <f aca="false">IF(A34="","",MAX(0,MIN(100,IF(OR(E34="",Réglages!$B$17-E34&gt;=365),Réglages!$B$5,IF(Réglages!$B$17-E34&gt;=180,Réglages!$B$6,0))+IF(F34="",0,IF(F34&lt;0.1,Réglages!$B$7,IF(F34&lt;=0.25,Réglages!$B$8,0)))+IF(G34="",0,IF(Réglages!$B$17-G34&gt;=180,Réglages!$B$9,0))+IF(AND(C34&lt;&gt;"",DATEDIF(C34,Réglages!$B$17,"m")&lt;12,OR(E34="",E34&lt;C34)),Réglages!$B$10,0)+IF(H34="Oui",0,Réglages!$B$11)+IF(I34="Oui",Réglages!$B$12,0)+IF(J34="Oui",Réglages!$B$13,0))))</f>
        <v/>
      </c>
      <c r="N34" s="19" t="str">
        <f aca="false">IF(A34="","",IF(M34&gt;=Réglages!$B$15,"Élevé",IF(M34&gt;=Réglages!$B$16,"Moyen","Faible")))</f>
        <v/>
      </c>
      <c r="O34" s="20" t="str">
        <f aca="false">IF(A34="","",IF(N34="Élevé",IF(AND(L34&lt;&gt;"",L34&lt;=90),"Appeler cette semaine : renouvellement proche","Appel ou rencontre personnelle"),IF(N34="Moyen","Invitation ciblée et un avantage inutilisé","Communications habituelles")))</f>
        <v/>
      </c>
    </row>
    <row r="35" customFormat="false" ht="15" hidden="false" customHeight="false" outlineLevel="0" collapsed="false">
      <c r="A35" s="15"/>
      <c r="B35" s="15"/>
      <c r="C35" s="12"/>
      <c r="D35" s="12"/>
      <c r="E35" s="12"/>
      <c r="F35" s="16"/>
      <c r="G35" s="12"/>
      <c r="H35" s="15"/>
      <c r="I35" s="15"/>
      <c r="J35" s="15"/>
      <c r="K35" s="17" t="str">
        <f aca="false">IF(A35="","",IF(C35="","",DATEDIF(C35,Réglages!$B$17,"m")))</f>
        <v/>
      </c>
      <c r="L35" s="17" t="str">
        <f aca="false">IF(OR(A35="",D35=""),"",D35-Réglages!$B$17)</f>
        <v/>
      </c>
      <c r="M35" s="18" t="str">
        <f aca="false">IF(A35="","",MAX(0,MIN(100,IF(OR(E35="",Réglages!$B$17-E35&gt;=365),Réglages!$B$5,IF(Réglages!$B$17-E35&gt;=180,Réglages!$B$6,0))+IF(F35="",0,IF(F35&lt;0.1,Réglages!$B$7,IF(F35&lt;=0.25,Réglages!$B$8,0)))+IF(G35="",0,IF(Réglages!$B$17-G35&gt;=180,Réglages!$B$9,0))+IF(AND(C35&lt;&gt;"",DATEDIF(C35,Réglages!$B$17,"m")&lt;12,OR(E35="",E35&lt;C35)),Réglages!$B$10,0)+IF(H35="Oui",0,Réglages!$B$11)+IF(I35="Oui",Réglages!$B$12,0)+IF(J35="Oui",Réglages!$B$13,0))))</f>
        <v/>
      </c>
      <c r="N35" s="19" t="str">
        <f aca="false">IF(A35="","",IF(M35&gt;=Réglages!$B$15,"Élevé",IF(M35&gt;=Réglages!$B$16,"Moyen","Faible")))</f>
        <v/>
      </c>
      <c r="O35" s="20" t="str">
        <f aca="false">IF(A35="","",IF(N35="Élevé",IF(AND(L35&lt;&gt;"",L35&lt;=90),"Appeler cette semaine : renouvellement proche","Appel ou rencontre personnelle"),IF(N35="Moyen","Invitation ciblée et un avantage inutilisé","Communications habituelles")))</f>
        <v/>
      </c>
    </row>
    <row r="36" customFormat="false" ht="15" hidden="false" customHeight="false" outlineLevel="0" collapsed="false">
      <c r="A36" s="15"/>
      <c r="B36" s="15"/>
      <c r="C36" s="12"/>
      <c r="D36" s="12"/>
      <c r="E36" s="12"/>
      <c r="F36" s="16"/>
      <c r="G36" s="12"/>
      <c r="H36" s="15"/>
      <c r="I36" s="15"/>
      <c r="J36" s="15"/>
      <c r="K36" s="17" t="str">
        <f aca="false">IF(A36="","",IF(C36="","",DATEDIF(C36,Réglages!$B$17,"m")))</f>
        <v/>
      </c>
      <c r="L36" s="17" t="str">
        <f aca="false">IF(OR(A36="",D36=""),"",D36-Réglages!$B$17)</f>
        <v/>
      </c>
      <c r="M36" s="18" t="str">
        <f aca="false">IF(A36="","",MAX(0,MIN(100,IF(OR(E36="",Réglages!$B$17-E36&gt;=365),Réglages!$B$5,IF(Réglages!$B$17-E36&gt;=180,Réglages!$B$6,0))+IF(F36="",0,IF(F36&lt;0.1,Réglages!$B$7,IF(F36&lt;=0.25,Réglages!$B$8,0)))+IF(G36="",0,IF(Réglages!$B$17-G36&gt;=180,Réglages!$B$9,0))+IF(AND(C36&lt;&gt;"",DATEDIF(C36,Réglages!$B$17,"m")&lt;12,OR(E36="",E36&lt;C36)),Réglages!$B$10,0)+IF(H36="Oui",0,Réglages!$B$11)+IF(I36="Oui",Réglages!$B$12,0)+IF(J36="Oui",Réglages!$B$13,0))))</f>
        <v/>
      </c>
      <c r="N36" s="19" t="str">
        <f aca="false">IF(A36="","",IF(M36&gt;=Réglages!$B$15,"Élevé",IF(M36&gt;=Réglages!$B$16,"Moyen","Faible")))</f>
        <v/>
      </c>
      <c r="O36" s="20" t="str">
        <f aca="false">IF(A36="","",IF(N36="Élevé",IF(AND(L36&lt;&gt;"",L36&lt;=90),"Appeler cette semaine : renouvellement proche","Appel ou rencontre personnelle"),IF(N36="Moyen","Invitation ciblée et un avantage inutilisé","Communications habituelles")))</f>
        <v/>
      </c>
    </row>
    <row r="37" customFormat="false" ht="15" hidden="false" customHeight="false" outlineLevel="0" collapsed="false">
      <c r="A37" s="15"/>
      <c r="B37" s="15"/>
      <c r="C37" s="12"/>
      <c r="D37" s="12"/>
      <c r="E37" s="12"/>
      <c r="F37" s="16"/>
      <c r="G37" s="12"/>
      <c r="H37" s="15"/>
      <c r="I37" s="15"/>
      <c r="J37" s="15"/>
      <c r="K37" s="17" t="str">
        <f aca="false">IF(A37="","",IF(C37="","",DATEDIF(C37,Réglages!$B$17,"m")))</f>
        <v/>
      </c>
      <c r="L37" s="17" t="str">
        <f aca="false">IF(OR(A37="",D37=""),"",D37-Réglages!$B$17)</f>
        <v/>
      </c>
      <c r="M37" s="18" t="str">
        <f aca="false">IF(A37="","",MAX(0,MIN(100,IF(OR(E37="",Réglages!$B$17-E37&gt;=365),Réglages!$B$5,IF(Réglages!$B$17-E37&gt;=180,Réglages!$B$6,0))+IF(F37="",0,IF(F37&lt;0.1,Réglages!$B$7,IF(F37&lt;=0.25,Réglages!$B$8,0)))+IF(G37="",0,IF(Réglages!$B$17-G37&gt;=180,Réglages!$B$9,0))+IF(AND(C37&lt;&gt;"",DATEDIF(C37,Réglages!$B$17,"m")&lt;12,OR(E37="",E37&lt;C37)),Réglages!$B$10,0)+IF(H37="Oui",0,Réglages!$B$11)+IF(I37="Oui",Réglages!$B$12,0)+IF(J37="Oui",Réglages!$B$13,0))))</f>
        <v/>
      </c>
      <c r="N37" s="19" t="str">
        <f aca="false">IF(A37="","",IF(M37&gt;=Réglages!$B$15,"Élevé",IF(M37&gt;=Réglages!$B$16,"Moyen","Faible")))</f>
        <v/>
      </c>
      <c r="O37" s="20" t="str">
        <f aca="false">IF(A37="","",IF(N37="Élevé",IF(AND(L37&lt;&gt;"",L37&lt;=90),"Appeler cette semaine : renouvellement proche","Appel ou rencontre personnelle"),IF(N37="Moyen","Invitation ciblée et un avantage inutilisé","Communications habituelles")))</f>
        <v/>
      </c>
    </row>
    <row r="38" customFormat="false" ht="15" hidden="false" customHeight="false" outlineLevel="0" collapsed="false">
      <c r="A38" s="15"/>
      <c r="B38" s="15"/>
      <c r="C38" s="12"/>
      <c r="D38" s="12"/>
      <c r="E38" s="12"/>
      <c r="F38" s="16"/>
      <c r="G38" s="12"/>
      <c r="H38" s="15"/>
      <c r="I38" s="15"/>
      <c r="J38" s="15"/>
      <c r="K38" s="17" t="str">
        <f aca="false">IF(A38="","",IF(C38="","",DATEDIF(C38,Réglages!$B$17,"m")))</f>
        <v/>
      </c>
      <c r="L38" s="17" t="str">
        <f aca="false">IF(OR(A38="",D38=""),"",D38-Réglages!$B$17)</f>
        <v/>
      </c>
      <c r="M38" s="18" t="str">
        <f aca="false">IF(A38="","",MAX(0,MIN(100,IF(OR(E38="",Réglages!$B$17-E38&gt;=365),Réglages!$B$5,IF(Réglages!$B$17-E38&gt;=180,Réglages!$B$6,0))+IF(F38="",0,IF(F38&lt;0.1,Réglages!$B$7,IF(F38&lt;=0.25,Réglages!$B$8,0)))+IF(G38="",0,IF(Réglages!$B$17-G38&gt;=180,Réglages!$B$9,0))+IF(AND(C38&lt;&gt;"",DATEDIF(C38,Réglages!$B$17,"m")&lt;12,OR(E38="",E38&lt;C38)),Réglages!$B$10,0)+IF(H38="Oui",0,Réglages!$B$11)+IF(I38="Oui",Réglages!$B$12,0)+IF(J38="Oui",Réglages!$B$13,0))))</f>
        <v/>
      </c>
      <c r="N38" s="19" t="str">
        <f aca="false">IF(A38="","",IF(M38&gt;=Réglages!$B$15,"Élevé",IF(M38&gt;=Réglages!$B$16,"Moyen","Faible")))</f>
        <v/>
      </c>
      <c r="O38" s="20" t="str">
        <f aca="false">IF(A38="","",IF(N38="Élevé",IF(AND(L38&lt;&gt;"",L38&lt;=90),"Appeler cette semaine : renouvellement proche","Appel ou rencontre personnelle"),IF(N38="Moyen","Invitation ciblée et un avantage inutilisé","Communications habituelles")))</f>
        <v/>
      </c>
    </row>
    <row r="39" customFormat="false" ht="15" hidden="false" customHeight="false" outlineLevel="0" collapsed="false">
      <c r="A39" s="15"/>
      <c r="B39" s="15"/>
      <c r="C39" s="12"/>
      <c r="D39" s="12"/>
      <c r="E39" s="12"/>
      <c r="F39" s="16"/>
      <c r="G39" s="12"/>
      <c r="H39" s="15"/>
      <c r="I39" s="15"/>
      <c r="J39" s="15"/>
      <c r="K39" s="17" t="str">
        <f aca="false">IF(A39="","",IF(C39="","",DATEDIF(C39,Réglages!$B$17,"m")))</f>
        <v/>
      </c>
      <c r="L39" s="17" t="str">
        <f aca="false">IF(OR(A39="",D39=""),"",D39-Réglages!$B$17)</f>
        <v/>
      </c>
      <c r="M39" s="18" t="str">
        <f aca="false">IF(A39="","",MAX(0,MIN(100,IF(OR(E39="",Réglages!$B$17-E39&gt;=365),Réglages!$B$5,IF(Réglages!$B$17-E39&gt;=180,Réglages!$B$6,0))+IF(F39="",0,IF(F39&lt;0.1,Réglages!$B$7,IF(F39&lt;=0.25,Réglages!$B$8,0)))+IF(G39="",0,IF(Réglages!$B$17-G39&gt;=180,Réglages!$B$9,0))+IF(AND(C39&lt;&gt;"",DATEDIF(C39,Réglages!$B$17,"m")&lt;12,OR(E39="",E39&lt;C39)),Réglages!$B$10,0)+IF(H39="Oui",0,Réglages!$B$11)+IF(I39="Oui",Réglages!$B$12,0)+IF(J39="Oui",Réglages!$B$13,0))))</f>
        <v/>
      </c>
      <c r="N39" s="19" t="str">
        <f aca="false">IF(A39="","",IF(M39&gt;=Réglages!$B$15,"Élevé",IF(M39&gt;=Réglages!$B$16,"Moyen","Faible")))</f>
        <v/>
      </c>
      <c r="O39" s="20" t="str">
        <f aca="false">IF(A39="","",IF(N39="Élevé",IF(AND(L39&lt;&gt;"",L39&lt;=90),"Appeler cette semaine : renouvellement proche","Appel ou rencontre personnelle"),IF(N39="Moyen","Invitation ciblée et un avantage inutilisé","Communications habituelles")))</f>
        <v/>
      </c>
    </row>
    <row r="40" customFormat="false" ht="15" hidden="false" customHeight="false" outlineLevel="0" collapsed="false">
      <c r="A40" s="15"/>
      <c r="B40" s="15"/>
      <c r="C40" s="12"/>
      <c r="D40" s="12"/>
      <c r="E40" s="12"/>
      <c r="F40" s="16"/>
      <c r="G40" s="12"/>
      <c r="H40" s="15"/>
      <c r="I40" s="15"/>
      <c r="J40" s="15"/>
      <c r="K40" s="17" t="str">
        <f aca="false">IF(A40="","",IF(C40="","",DATEDIF(C40,Réglages!$B$17,"m")))</f>
        <v/>
      </c>
      <c r="L40" s="17" t="str">
        <f aca="false">IF(OR(A40="",D40=""),"",D40-Réglages!$B$17)</f>
        <v/>
      </c>
      <c r="M40" s="18" t="str">
        <f aca="false">IF(A40="","",MAX(0,MIN(100,IF(OR(E40="",Réglages!$B$17-E40&gt;=365),Réglages!$B$5,IF(Réglages!$B$17-E40&gt;=180,Réglages!$B$6,0))+IF(F40="",0,IF(F40&lt;0.1,Réglages!$B$7,IF(F40&lt;=0.25,Réglages!$B$8,0)))+IF(G40="",0,IF(Réglages!$B$17-G40&gt;=180,Réglages!$B$9,0))+IF(AND(C40&lt;&gt;"",DATEDIF(C40,Réglages!$B$17,"m")&lt;12,OR(E40="",E40&lt;C40)),Réglages!$B$10,0)+IF(H40="Oui",0,Réglages!$B$11)+IF(I40="Oui",Réglages!$B$12,0)+IF(J40="Oui",Réglages!$B$13,0))))</f>
        <v/>
      </c>
      <c r="N40" s="19" t="str">
        <f aca="false">IF(A40="","",IF(M40&gt;=Réglages!$B$15,"Élevé",IF(M40&gt;=Réglages!$B$16,"Moyen","Faible")))</f>
        <v/>
      </c>
      <c r="O40" s="20" t="str">
        <f aca="false">IF(A40="","",IF(N40="Élevé",IF(AND(L40&lt;&gt;"",L40&lt;=90),"Appeler cette semaine : renouvellement proche","Appel ou rencontre personnelle"),IF(N40="Moyen","Invitation ciblée et un avantage inutilisé","Communications habituelles")))</f>
        <v/>
      </c>
    </row>
    <row r="41" customFormat="false" ht="15" hidden="false" customHeight="false" outlineLevel="0" collapsed="false">
      <c r="A41" s="15"/>
      <c r="B41" s="15"/>
      <c r="C41" s="12"/>
      <c r="D41" s="12"/>
      <c r="E41" s="12"/>
      <c r="F41" s="16"/>
      <c r="G41" s="12"/>
      <c r="H41" s="15"/>
      <c r="I41" s="15"/>
      <c r="J41" s="15"/>
      <c r="K41" s="17" t="str">
        <f aca="false">IF(A41="","",IF(C41="","",DATEDIF(C41,Réglages!$B$17,"m")))</f>
        <v/>
      </c>
      <c r="L41" s="17" t="str">
        <f aca="false">IF(OR(A41="",D41=""),"",D41-Réglages!$B$17)</f>
        <v/>
      </c>
      <c r="M41" s="18" t="str">
        <f aca="false">IF(A41="","",MAX(0,MIN(100,IF(OR(E41="",Réglages!$B$17-E41&gt;=365),Réglages!$B$5,IF(Réglages!$B$17-E41&gt;=180,Réglages!$B$6,0))+IF(F41="",0,IF(F41&lt;0.1,Réglages!$B$7,IF(F41&lt;=0.25,Réglages!$B$8,0)))+IF(G41="",0,IF(Réglages!$B$17-G41&gt;=180,Réglages!$B$9,0))+IF(AND(C41&lt;&gt;"",DATEDIF(C41,Réglages!$B$17,"m")&lt;12,OR(E41="",E41&lt;C41)),Réglages!$B$10,0)+IF(H41="Oui",0,Réglages!$B$11)+IF(I41="Oui",Réglages!$B$12,0)+IF(J41="Oui",Réglages!$B$13,0))))</f>
        <v/>
      </c>
      <c r="N41" s="19" t="str">
        <f aca="false">IF(A41="","",IF(M41&gt;=Réglages!$B$15,"Élevé",IF(M41&gt;=Réglages!$B$16,"Moyen","Faible")))</f>
        <v/>
      </c>
      <c r="O41" s="20" t="str">
        <f aca="false">IF(A41="","",IF(N41="Élevé",IF(AND(L41&lt;&gt;"",L41&lt;=90),"Appeler cette semaine : renouvellement proche","Appel ou rencontre personnelle"),IF(N41="Moyen","Invitation ciblée et un avantage inutilisé","Communications habituelles")))</f>
        <v/>
      </c>
    </row>
    <row r="42" customFormat="false" ht="15" hidden="false" customHeight="false" outlineLevel="0" collapsed="false">
      <c r="A42" s="15"/>
      <c r="B42" s="15"/>
      <c r="C42" s="12"/>
      <c r="D42" s="12"/>
      <c r="E42" s="12"/>
      <c r="F42" s="16"/>
      <c r="G42" s="12"/>
      <c r="H42" s="15"/>
      <c r="I42" s="15"/>
      <c r="J42" s="15"/>
      <c r="K42" s="17" t="str">
        <f aca="false">IF(A42="","",IF(C42="","",DATEDIF(C42,Réglages!$B$17,"m")))</f>
        <v/>
      </c>
      <c r="L42" s="17" t="str">
        <f aca="false">IF(OR(A42="",D42=""),"",D42-Réglages!$B$17)</f>
        <v/>
      </c>
      <c r="M42" s="18" t="str">
        <f aca="false">IF(A42="","",MAX(0,MIN(100,IF(OR(E42="",Réglages!$B$17-E42&gt;=365),Réglages!$B$5,IF(Réglages!$B$17-E42&gt;=180,Réglages!$B$6,0))+IF(F42="",0,IF(F42&lt;0.1,Réglages!$B$7,IF(F42&lt;=0.25,Réglages!$B$8,0)))+IF(G42="",0,IF(Réglages!$B$17-G42&gt;=180,Réglages!$B$9,0))+IF(AND(C42&lt;&gt;"",DATEDIF(C42,Réglages!$B$17,"m")&lt;12,OR(E42="",E42&lt;C42)),Réglages!$B$10,0)+IF(H42="Oui",0,Réglages!$B$11)+IF(I42="Oui",Réglages!$B$12,0)+IF(J42="Oui",Réglages!$B$13,0))))</f>
        <v/>
      </c>
      <c r="N42" s="19" t="str">
        <f aca="false">IF(A42="","",IF(M42&gt;=Réglages!$B$15,"Élevé",IF(M42&gt;=Réglages!$B$16,"Moyen","Faible")))</f>
        <v/>
      </c>
      <c r="O42" s="20" t="str">
        <f aca="false">IF(A42="","",IF(N42="Élevé",IF(AND(L42&lt;&gt;"",L42&lt;=90),"Appeler cette semaine : renouvellement proche","Appel ou rencontre personnelle"),IF(N42="Moyen","Invitation ciblée et un avantage inutilisé","Communications habituelles")))</f>
        <v/>
      </c>
    </row>
    <row r="43" customFormat="false" ht="15" hidden="false" customHeight="false" outlineLevel="0" collapsed="false">
      <c r="A43" s="15"/>
      <c r="B43" s="15"/>
      <c r="C43" s="12"/>
      <c r="D43" s="12"/>
      <c r="E43" s="12"/>
      <c r="F43" s="16"/>
      <c r="G43" s="12"/>
      <c r="H43" s="15"/>
      <c r="I43" s="15"/>
      <c r="J43" s="15"/>
      <c r="K43" s="17" t="str">
        <f aca="false">IF(A43="","",IF(C43="","",DATEDIF(C43,Réglages!$B$17,"m")))</f>
        <v/>
      </c>
      <c r="L43" s="17" t="str">
        <f aca="false">IF(OR(A43="",D43=""),"",D43-Réglages!$B$17)</f>
        <v/>
      </c>
      <c r="M43" s="18" t="str">
        <f aca="false">IF(A43="","",MAX(0,MIN(100,IF(OR(E43="",Réglages!$B$17-E43&gt;=365),Réglages!$B$5,IF(Réglages!$B$17-E43&gt;=180,Réglages!$B$6,0))+IF(F43="",0,IF(F43&lt;0.1,Réglages!$B$7,IF(F43&lt;=0.25,Réglages!$B$8,0)))+IF(G43="",0,IF(Réglages!$B$17-G43&gt;=180,Réglages!$B$9,0))+IF(AND(C43&lt;&gt;"",DATEDIF(C43,Réglages!$B$17,"m")&lt;12,OR(E43="",E43&lt;C43)),Réglages!$B$10,0)+IF(H43="Oui",0,Réglages!$B$11)+IF(I43="Oui",Réglages!$B$12,0)+IF(J43="Oui",Réglages!$B$13,0))))</f>
        <v/>
      </c>
      <c r="N43" s="19" t="str">
        <f aca="false">IF(A43="","",IF(M43&gt;=Réglages!$B$15,"Élevé",IF(M43&gt;=Réglages!$B$16,"Moyen","Faible")))</f>
        <v/>
      </c>
      <c r="O43" s="20" t="str">
        <f aca="false">IF(A43="","",IF(N43="Élevé",IF(AND(L43&lt;&gt;"",L43&lt;=90),"Appeler cette semaine : renouvellement proche","Appel ou rencontre personnelle"),IF(N43="Moyen","Invitation ciblée et un avantage inutilisé","Communications habituelles")))</f>
        <v/>
      </c>
    </row>
    <row r="44" customFormat="false" ht="15" hidden="false" customHeight="false" outlineLevel="0" collapsed="false">
      <c r="A44" s="15"/>
      <c r="B44" s="15"/>
      <c r="C44" s="12"/>
      <c r="D44" s="12"/>
      <c r="E44" s="12"/>
      <c r="F44" s="16"/>
      <c r="G44" s="12"/>
      <c r="H44" s="15"/>
      <c r="I44" s="15"/>
      <c r="J44" s="15"/>
      <c r="K44" s="17" t="str">
        <f aca="false">IF(A44="","",IF(C44="","",DATEDIF(C44,Réglages!$B$17,"m")))</f>
        <v/>
      </c>
      <c r="L44" s="17" t="str">
        <f aca="false">IF(OR(A44="",D44=""),"",D44-Réglages!$B$17)</f>
        <v/>
      </c>
      <c r="M44" s="18" t="str">
        <f aca="false">IF(A44="","",MAX(0,MIN(100,IF(OR(E44="",Réglages!$B$17-E44&gt;=365),Réglages!$B$5,IF(Réglages!$B$17-E44&gt;=180,Réglages!$B$6,0))+IF(F44="",0,IF(F44&lt;0.1,Réglages!$B$7,IF(F44&lt;=0.25,Réglages!$B$8,0)))+IF(G44="",0,IF(Réglages!$B$17-G44&gt;=180,Réglages!$B$9,0))+IF(AND(C44&lt;&gt;"",DATEDIF(C44,Réglages!$B$17,"m")&lt;12,OR(E44="",E44&lt;C44)),Réglages!$B$10,0)+IF(H44="Oui",0,Réglages!$B$11)+IF(I44="Oui",Réglages!$B$12,0)+IF(J44="Oui",Réglages!$B$13,0))))</f>
        <v/>
      </c>
      <c r="N44" s="19" t="str">
        <f aca="false">IF(A44="","",IF(M44&gt;=Réglages!$B$15,"Élevé",IF(M44&gt;=Réglages!$B$16,"Moyen","Faible")))</f>
        <v/>
      </c>
      <c r="O44" s="20" t="str">
        <f aca="false">IF(A44="","",IF(N44="Élevé",IF(AND(L44&lt;&gt;"",L44&lt;=90),"Appeler cette semaine : renouvellement proche","Appel ou rencontre personnelle"),IF(N44="Moyen","Invitation ciblée et un avantage inutilisé","Communications habituelles")))</f>
        <v/>
      </c>
    </row>
    <row r="45" customFormat="false" ht="15" hidden="false" customHeight="false" outlineLevel="0" collapsed="false">
      <c r="A45" s="15"/>
      <c r="B45" s="15"/>
      <c r="C45" s="12"/>
      <c r="D45" s="12"/>
      <c r="E45" s="12"/>
      <c r="F45" s="16"/>
      <c r="G45" s="12"/>
      <c r="H45" s="15"/>
      <c r="I45" s="15"/>
      <c r="J45" s="15"/>
      <c r="K45" s="17" t="str">
        <f aca="false">IF(A45="","",IF(C45="","",DATEDIF(C45,Réglages!$B$17,"m")))</f>
        <v/>
      </c>
      <c r="L45" s="17" t="str">
        <f aca="false">IF(OR(A45="",D45=""),"",D45-Réglages!$B$17)</f>
        <v/>
      </c>
      <c r="M45" s="18" t="str">
        <f aca="false">IF(A45="","",MAX(0,MIN(100,IF(OR(E45="",Réglages!$B$17-E45&gt;=365),Réglages!$B$5,IF(Réglages!$B$17-E45&gt;=180,Réglages!$B$6,0))+IF(F45="",0,IF(F45&lt;0.1,Réglages!$B$7,IF(F45&lt;=0.25,Réglages!$B$8,0)))+IF(G45="",0,IF(Réglages!$B$17-G45&gt;=180,Réglages!$B$9,0))+IF(AND(C45&lt;&gt;"",DATEDIF(C45,Réglages!$B$17,"m")&lt;12,OR(E45="",E45&lt;C45)),Réglages!$B$10,0)+IF(H45="Oui",0,Réglages!$B$11)+IF(I45="Oui",Réglages!$B$12,0)+IF(J45="Oui",Réglages!$B$13,0))))</f>
        <v/>
      </c>
      <c r="N45" s="19" t="str">
        <f aca="false">IF(A45="","",IF(M45&gt;=Réglages!$B$15,"Élevé",IF(M45&gt;=Réglages!$B$16,"Moyen","Faible")))</f>
        <v/>
      </c>
      <c r="O45" s="20" t="str">
        <f aca="false">IF(A45="","",IF(N45="Élevé",IF(AND(L45&lt;&gt;"",L45&lt;=90),"Appeler cette semaine : renouvellement proche","Appel ou rencontre personnelle"),IF(N45="Moyen","Invitation ciblée et un avantage inutilisé","Communications habituelles")))</f>
        <v/>
      </c>
    </row>
    <row r="46" customFormat="false" ht="15" hidden="false" customHeight="false" outlineLevel="0" collapsed="false">
      <c r="A46" s="15"/>
      <c r="B46" s="15"/>
      <c r="C46" s="12"/>
      <c r="D46" s="12"/>
      <c r="E46" s="12"/>
      <c r="F46" s="16"/>
      <c r="G46" s="12"/>
      <c r="H46" s="15"/>
      <c r="I46" s="15"/>
      <c r="J46" s="15"/>
      <c r="K46" s="17" t="str">
        <f aca="false">IF(A46="","",IF(C46="","",DATEDIF(C46,Réglages!$B$17,"m")))</f>
        <v/>
      </c>
      <c r="L46" s="17" t="str">
        <f aca="false">IF(OR(A46="",D46=""),"",D46-Réglages!$B$17)</f>
        <v/>
      </c>
      <c r="M46" s="18" t="str">
        <f aca="false">IF(A46="","",MAX(0,MIN(100,IF(OR(E46="",Réglages!$B$17-E46&gt;=365),Réglages!$B$5,IF(Réglages!$B$17-E46&gt;=180,Réglages!$B$6,0))+IF(F46="",0,IF(F46&lt;0.1,Réglages!$B$7,IF(F46&lt;=0.25,Réglages!$B$8,0)))+IF(G46="",0,IF(Réglages!$B$17-G46&gt;=180,Réglages!$B$9,0))+IF(AND(C46&lt;&gt;"",DATEDIF(C46,Réglages!$B$17,"m")&lt;12,OR(E46="",E46&lt;C46)),Réglages!$B$10,0)+IF(H46="Oui",0,Réglages!$B$11)+IF(I46="Oui",Réglages!$B$12,0)+IF(J46="Oui",Réglages!$B$13,0))))</f>
        <v/>
      </c>
      <c r="N46" s="19" t="str">
        <f aca="false">IF(A46="","",IF(M46&gt;=Réglages!$B$15,"Élevé",IF(M46&gt;=Réglages!$B$16,"Moyen","Faible")))</f>
        <v/>
      </c>
      <c r="O46" s="20" t="str">
        <f aca="false">IF(A46="","",IF(N46="Élevé",IF(AND(L46&lt;&gt;"",L46&lt;=90),"Appeler cette semaine : renouvellement proche","Appel ou rencontre personnelle"),IF(N46="Moyen","Invitation ciblée et un avantage inutilisé","Communications habituelles")))</f>
        <v/>
      </c>
    </row>
    <row r="47" customFormat="false" ht="15" hidden="false" customHeight="false" outlineLevel="0" collapsed="false">
      <c r="A47" s="15"/>
      <c r="B47" s="15"/>
      <c r="C47" s="12"/>
      <c r="D47" s="12"/>
      <c r="E47" s="12"/>
      <c r="F47" s="16"/>
      <c r="G47" s="12"/>
      <c r="H47" s="15"/>
      <c r="I47" s="15"/>
      <c r="J47" s="15"/>
      <c r="K47" s="17" t="str">
        <f aca="false">IF(A47="","",IF(C47="","",DATEDIF(C47,Réglages!$B$17,"m")))</f>
        <v/>
      </c>
      <c r="L47" s="17" t="str">
        <f aca="false">IF(OR(A47="",D47=""),"",D47-Réglages!$B$17)</f>
        <v/>
      </c>
      <c r="M47" s="18" t="str">
        <f aca="false">IF(A47="","",MAX(0,MIN(100,IF(OR(E47="",Réglages!$B$17-E47&gt;=365),Réglages!$B$5,IF(Réglages!$B$17-E47&gt;=180,Réglages!$B$6,0))+IF(F47="",0,IF(F47&lt;0.1,Réglages!$B$7,IF(F47&lt;=0.25,Réglages!$B$8,0)))+IF(G47="",0,IF(Réglages!$B$17-G47&gt;=180,Réglages!$B$9,0))+IF(AND(C47&lt;&gt;"",DATEDIF(C47,Réglages!$B$17,"m")&lt;12,OR(E47="",E47&lt;C47)),Réglages!$B$10,0)+IF(H47="Oui",0,Réglages!$B$11)+IF(I47="Oui",Réglages!$B$12,0)+IF(J47="Oui",Réglages!$B$13,0))))</f>
        <v/>
      </c>
      <c r="N47" s="19" t="str">
        <f aca="false">IF(A47="","",IF(M47&gt;=Réglages!$B$15,"Élevé",IF(M47&gt;=Réglages!$B$16,"Moyen","Faible")))</f>
        <v/>
      </c>
      <c r="O47" s="20" t="str">
        <f aca="false">IF(A47="","",IF(N47="Élevé",IF(AND(L47&lt;&gt;"",L47&lt;=90),"Appeler cette semaine : renouvellement proche","Appel ou rencontre personnelle"),IF(N47="Moyen","Invitation ciblée et un avantage inutilisé","Communications habituelles")))</f>
        <v/>
      </c>
    </row>
    <row r="48" customFormat="false" ht="15" hidden="false" customHeight="false" outlineLevel="0" collapsed="false">
      <c r="A48" s="15"/>
      <c r="B48" s="15"/>
      <c r="C48" s="12"/>
      <c r="D48" s="12"/>
      <c r="E48" s="12"/>
      <c r="F48" s="16"/>
      <c r="G48" s="12"/>
      <c r="H48" s="15"/>
      <c r="I48" s="15"/>
      <c r="J48" s="15"/>
      <c r="K48" s="17" t="str">
        <f aca="false">IF(A48="","",IF(C48="","",DATEDIF(C48,Réglages!$B$17,"m")))</f>
        <v/>
      </c>
      <c r="L48" s="17" t="str">
        <f aca="false">IF(OR(A48="",D48=""),"",D48-Réglages!$B$17)</f>
        <v/>
      </c>
      <c r="M48" s="18" t="str">
        <f aca="false">IF(A48="","",MAX(0,MIN(100,IF(OR(E48="",Réglages!$B$17-E48&gt;=365),Réglages!$B$5,IF(Réglages!$B$17-E48&gt;=180,Réglages!$B$6,0))+IF(F48="",0,IF(F48&lt;0.1,Réglages!$B$7,IF(F48&lt;=0.25,Réglages!$B$8,0)))+IF(G48="",0,IF(Réglages!$B$17-G48&gt;=180,Réglages!$B$9,0))+IF(AND(C48&lt;&gt;"",DATEDIF(C48,Réglages!$B$17,"m")&lt;12,OR(E48="",E48&lt;C48)),Réglages!$B$10,0)+IF(H48="Oui",0,Réglages!$B$11)+IF(I48="Oui",Réglages!$B$12,0)+IF(J48="Oui",Réglages!$B$13,0))))</f>
        <v/>
      </c>
      <c r="N48" s="19" t="str">
        <f aca="false">IF(A48="","",IF(M48&gt;=Réglages!$B$15,"Élevé",IF(M48&gt;=Réglages!$B$16,"Moyen","Faible")))</f>
        <v/>
      </c>
      <c r="O48" s="20" t="str">
        <f aca="false">IF(A48="","",IF(N48="Élevé",IF(AND(L48&lt;&gt;"",L48&lt;=90),"Appeler cette semaine : renouvellement proche","Appel ou rencontre personnelle"),IF(N48="Moyen","Invitation ciblée et un avantage inutilisé","Communications habituelles")))</f>
        <v/>
      </c>
    </row>
    <row r="49" customFormat="false" ht="15" hidden="false" customHeight="false" outlineLevel="0" collapsed="false">
      <c r="A49" s="15"/>
      <c r="B49" s="15"/>
      <c r="C49" s="12"/>
      <c r="D49" s="12"/>
      <c r="E49" s="12"/>
      <c r="F49" s="16"/>
      <c r="G49" s="12"/>
      <c r="H49" s="15"/>
      <c r="I49" s="15"/>
      <c r="J49" s="15"/>
      <c r="K49" s="17" t="str">
        <f aca="false">IF(A49="","",IF(C49="","",DATEDIF(C49,Réglages!$B$17,"m")))</f>
        <v/>
      </c>
      <c r="L49" s="17" t="str">
        <f aca="false">IF(OR(A49="",D49=""),"",D49-Réglages!$B$17)</f>
        <v/>
      </c>
      <c r="M49" s="18" t="str">
        <f aca="false">IF(A49="","",MAX(0,MIN(100,IF(OR(E49="",Réglages!$B$17-E49&gt;=365),Réglages!$B$5,IF(Réglages!$B$17-E49&gt;=180,Réglages!$B$6,0))+IF(F49="",0,IF(F49&lt;0.1,Réglages!$B$7,IF(F49&lt;=0.25,Réglages!$B$8,0)))+IF(G49="",0,IF(Réglages!$B$17-G49&gt;=180,Réglages!$B$9,0))+IF(AND(C49&lt;&gt;"",DATEDIF(C49,Réglages!$B$17,"m")&lt;12,OR(E49="",E49&lt;C49)),Réglages!$B$10,0)+IF(H49="Oui",0,Réglages!$B$11)+IF(I49="Oui",Réglages!$B$12,0)+IF(J49="Oui",Réglages!$B$13,0))))</f>
        <v/>
      </c>
      <c r="N49" s="19" t="str">
        <f aca="false">IF(A49="","",IF(M49&gt;=Réglages!$B$15,"Élevé",IF(M49&gt;=Réglages!$B$16,"Moyen","Faible")))</f>
        <v/>
      </c>
      <c r="O49" s="20" t="str">
        <f aca="false">IF(A49="","",IF(N49="Élevé",IF(AND(L49&lt;&gt;"",L49&lt;=90),"Appeler cette semaine : renouvellement proche","Appel ou rencontre personnelle"),IF(N49="Moyen","Invitation ciblée et un avantage inutilisé","Communications habituelles")))</f>
        <v/>
      </c>
    </row>
    <row r="50" customFormat="false" ht="15" hidden="false" customHeight="false" outlineLevel="0" collapsed="false">
      <c r="A50" s="15"/>
      <c r="B50" s="15"/>
      <c r="C50" s="12"/>
      <c r="D50" s="12"/>
      <c r="E50" s="12"/>
      <c r="F50" s="16"/>
      <c r="G50" s="12"/>
      <c r="H50" s="15"/>
      <c r="I50" s="15"/>
      <c r="J50" s="15"/>
      <c r="K50" s="17" t="str">
        <f aca="false">IF(A50="","",IF(C50="","",DATEDIF(C50,Réglages!$B$17,"m")))</f>
        <v/>
      </c>
      <c r="L50" s="17" t="str">
        <f aca="false">IF(OR(A50="",D50=""),"",D50-Réglages!$B$17)</f>
        <v/>
      </c>
      <c r="M50" s="18" t="str">
        <f aca="false">IF(A50="","",MAX(0,MIN(100,IF(OR(E50="",Réglages!$B$17-E50&gt;=365),Réglages!$B$5,IF(Réglages!$B$17-E50&gt;=180,Réglages!$B$6,0))+IF(F50="",0,IF(F50&lt;0.1,Réglages!$B$7,IF(F50&lt;=0.25,Réglages!$B$8,0)))+IF(G50="",0,IF(Réglages!$B$17-G50&gt;=180,Réglages!$B$9,0))+IF(AND(C50&lt;&gt;"",DATEDIF(C50,Réglages!$B$17,"m")&lt;12,OR(E50="",E50&lt;C50)),Réglages!$B$10,0)+IF(H50="Oui",0,Réglages!$B$11)+IF(I50="Oui",Réglages!$B$12,0)+IF(J50="Oui",Réglages!$B$13,0))))</f>
        <v/>
      </c>
      <c r="N50" s="19" t="str">
        <f aca="false">IF(A50="","",IF(M50&gt;=Réglages!$B$15,"Élevé",IF(M50&gt;=Réglages!$B$16,"Moyen","Faible")))</f>
        <v/>
      </c>
      <c r="O50" s="20" t="str">
        <f aca="false">IF(A50="","",IF(N50="Élevé",IF(AND(L50&lt;&gt;"",L50&lt;=90),"Appeler cette semaine : renouvellement proche","Appel ou rencontre personnelle"),IF(N50="Moyen","Invitation ciblée et un avantage inutilisé","Communications habituelles")))</f>
        <v/>
      </c>
    </row>
    <row r="51" customFormat="false" ht="15" hidden="false" customHeight="false" outlineLevel="0" collapsed="false">
      <c r="A51" s="15"/>
      <c r="B51" s="15"/>
      <c r="C51" s="12"/>
      <c r="D51" s="12"/>
      <c r="E51" s="12"/>
      <c r="F51" s="16"/>
      <c r="G51" s="12"/>
      <c r="H51" s="15"/>
      <c r="I51" s="15"/>
      <c r="J51" s="15"/>
      <c r="K51" s="17" t="str">
        <f aca="false">IF(A51="","",IF(C51="","",DATEDIF(C51,Réglages!$B$17,"m")))</f>
        <v/>
      </c>
      <c r="L51" s="17" t="str">
        <f aca="false">IF(OR(A51="",D51=""),"",D51-Réglages!$B$17)</f>
        <v/>
      </c>
      <c r="M51" s="18" t="str">
        <f aca="false">IF(A51="","",MAX(0,MIN(100,IF(OR(E51="",Réglages!$B$17-E51&gt;=365),Réglages!$B$5,IF(Réglages!$B$17-E51&gt;=180,Réglages!$B$6,0))+IF(F51="",0,IF(F51&lt;0.1,Réglages!$B$7,IF(F51&lt;=0.25,Réglages!$B$8,0)))+IF(G51="",0,IF(Réglages!$B$17-G51&gt;=180,Réglages!$B$9,0))+IF(AND(C51&lt;&gt;"",DATEDIF(C51,Réglages!$B$17,"m")&lt;12,OR(E51="",E51&lt;C51)),Réglages!$B$10,0)+IF(H51="Oui",0,Réglages!$B$11)+IF(I51="Oui",Réglages!$B$12,0)+IF(J51="Oui",Réglages!$B$13,0))))</f>
        <v/>
      </c>
      <c r="N51" s="19" t="str">
        <f aca="false">IF(A51="","",IF(M51&gt;=Réglages!$B$15,"Élevé",IF(M51&gt;=Réglages!$B$16,"Moyen","Faible")))</f>
        <v/>
      </c>
      <c r="O51" s="20" t="str">
        <f aca="false">IF(A51="","",IF(N51="Élevé",IF(AND(L51&lt;&gt;"",L51&lt;=90),"Appeler cette semaine : renouvellement proche","Appel ou rencontre personnelle"),IF(N51="Moyen","Invitation ciblée et un avantage inutilisé","Communications habituelles")))</f>
        <v/>
      </c>
    </row>
    <row r="52" customFormat="false" ht="15" hidden="false" customHeight="false" outlineLevel="0" collapsed="false">
      <c r="A52" s="15"/>
      <c r="B52" s="15"/>
      <c r="C52" s="12"/>
      <c r="D52" s="12"/>
      <c r="E52" s="12"/>
      <c r="F52" s="16"/>
      <c r="G52" s="12"/>
      <c r="H52" s="15"/>
      <c r="I52" s="15"/>
      <c r="J52" s="15"/>
      <c r="K52" s="17" t="str">
        <f aca="false">IF(A52="","",IF(C52="","",DATEDIF(C52,Réglages!$B$17,"m")))</f>
        <v/>
      </c>
      <c r="L52" s="17" t="str">
        <f aca="false">IF(OR(A52="",D52=""),"",D52-Réglages!$B$17)</f>
        <v/>
      </c>
      <c r="M52" s="18" t="str">
        <f aca="false">IF(A52="","",MAX(0,MIN(100,IF(OR(E52="",Réglages!$B$17-E52&gt;=365),Réglages!$B$5,IF(Réglages!$B$17-E52&gt;=180,Réglages!$B$6,0))+IF(F52="",0,IF(F52&lt;0.1,Réglages!$B$7,IF(F52&lt;=0.25,Réglages!$B$8,0)))+IF(G52="",0,IF(Réglages!$B$17-G52&gt;=180,Réglages!$B$9,0))+IF(AND(C52&lt;&gt;"",DATEDIF(C52,Réglages!$B$17,"m")&lt;12,OR(E52="",E52&lt;C52)),Réglages!$B$10,0)+IF(H52="Oui",0,Réglages!$B$11)+IF(I52="Oui",Réglages!$B$12,0)+IF(J52="Oui",Réglages!$B$13,0))))</f>
        <v/>
      </c>
      <c r="N52" s="19" t="str">
        <f aca="false">IF(A52="","",IF(M52&gt;=Réglages!$B$15,"Élevé",IF(M52&gt;=Réglages!$B$16,"Moyen","Faible")))</f>
        <v/>
      </c>
      <c r="O52" s="20" t="str">
        <f aca="false">IF(A52="","",IF(N52="Élevé",IF(AND(L52&lt;&gt;"",L52&lt;=90),"Appeler cette semaine : renouvellement proche","Appel ou rencontre personnelle"),IF(N52="Moyen","Invitation ciblée et un avantage inutilisé","Communications habituelles")))</f>
        <v/>
      </c>
    </row>
    <row r="53" customFormat="false" ht="15" hidden="false" customHeight="false" outlineLevel="0" collapsed="false">
      <c r="A53" s="15"/>
      <c r="B53" s="15"/>
      <c r="C53" s="12"/>
      <c r="D53" s="12"/>
      <c r="E53" s="12"/>
      <c r="F53" s="16"/>
      <c r="G53" s="12"/>
      <c r="H53" s="15"/>
      <c r="I53" s="15"/>
      <c r="J53" s="15"/>
      <c r="K53" s="17" t="str">
        <f aca="false">IF(A53="","",IF(C53="","",DATEDIF(C53,Réglages!$B$17,"m")))</f>
        <v/>
      </c>
      <c r="L53" s="17" t="str">
        <f aca="false">IF(OR(A53="",D53=""),"",D53-Réglages!$B$17)</f>
        <v/>
      </c>
      <c r="M53" s="18" t="str">
        <f aca="false">IF(A53="","",MAX(0,MIN(100,IF(OR(E53="",Réglages!$B$17-E53&gt;=365),Réglages!$B$5,IF(Réglages!$B$17-E53&gt;=180,Réglages!$B$6,0))+IF(F53="",0,IF(F53&lt;0.1,Réglages!$B$7,IF(F53&lt;=0.25,Réglages!$B$8,0)))+IF(G53="",0,IF(Réglages!$B$17-G53&gt;=180,Réglages!$B$9,0))+IF(AND(C53&lt;&gt;"",DATEDIF(C53,Réglages!$B$17,"m")&lt;12,OR(E53="",E53&lt;C53)),Réglages!$B$10,0)+IF(H53="Oui",0,Réglages!$B$11)+IF(I53="Oui",Réglages!$B$12,0)+IF(J53="Oui",Réglages!$B$13,0))))</f>
        <v/>
      </c>
      <c r="N53" s="19" t="str">
        <f aca="false">IF(A53="","",IF(M53&gt;=Réglages!$B$15,"Élevé",IF(M53&gt;=Réglages!$B$16,"Moyen","Faible")))</f>
        <v/>
      </c>
      <c r="O53" s="20" t="str">
        <f aca="false">IF(A53="","",IF(N53="Élevé",IF(AND(L53&lt;&gt;"",L53&lt;=90),"Appeler cette semaine : renouvellement proche","Appel ou rencontre personnelle"),IF(N53="Moyen","Invitation ciblée et un avantage inutilisé","Communications habituelles")))</f>
        <v/>
      </c>
    </row>
    <row r="54" customFormat="false" ht="15" hidden="false" customHeight="false" outlineLevel="0" collapsed="false">
      <c r="A54" s="15"/>
      <c r="B54" s="15"/>
      <c r="C54" s="12"/>
      <c r="D54" s="12"/>
      <c r="E54" s="12"/>
      <c r="F54" s="16"/>
      <c r="G54" s="12"/>
      <c r="H54" s="15"/>
      <c r="I54" s="15"/>
      <c r="J54" s="15"/>
      <c r="K54" s="17" t="str">
        <f aca="false">IF(A54="","",IF(C54="","",DATEDIF(C54,Réglages!$B$17,"m")))</f>
        <v/>
      </c>
      <c r="L54" s="17" t="str">
        <f aca="false">IF(OR(A54="",D54=""),"",D54-Réglages!$B$17)</f>
        <v/>
      </c>
      <c r="M54" s="18" t="str">
        <f aca="false">IF(A54="","",MAX(0,MIN(100,IF(OR(E54="",Réglages!$B$17-E54&gt;=365),Réglages!$B$5,IF(Réglages!$B$17-E54&gt;=180,Réglages!$B$6,0))+IF(F54="",0,IF(F54&lt;0.1,Réglages!$B$7,IF(F54&lt;=0.25,Réglages!$B$8,0)))+IF(G54="",0,IF(Réglages!$B$17-G54&gt;=180,Réglages!$B$9,0))+IF(AND(C54&lt;&gt;"",DATEDIF(C54,Réglages!$B$17,"m")&lt;12,OR(E54="",E54&lt;C54)),Réglages!$B$10,0)+IF(H54="Oui",0,Réglages!$B$11)+IF(I54="Oui",Réglages!$B$12,0)+IF(J54="Oui",Réglages!$B$13,0))))</f>
        <v/>
      </c>
      <c r="N54" s="19" t="str">
        <f aca="false">IF(A54="","",IF(M54&gt;=Réglages!$B$15,"Élevé",IF(M54&gt;=Réglages!$B$16,"Moyen","Faible")))</f>
        <v/>
      </c>
      <c r="O54" s="20" t="str">
        <f aca="false">IF(A54="","",IF(N54="Élevé",IF(AND(L54&lt;&gt;"",L54&lt;=90),"Appeler cette semaine : renouvellement proche","Appel ou rencontre personnelle"),IF(N54="Moyen","Invitation ciblée et un avantage inutilisé","Communications habituelles")))</f>
        <v/>
      </c>
    </row>
    <row r="55" customFormat="false" ht="15" hidden="false" customHeight="false" outlineLevel="0" collapsed="false">
      <c r="A55" s="15"/>
      <c r="B55" s="15"/>
      <c r="C55" s="12"/>
      <c r="D55" s="12"/>
      <c r="E55" s="12"/>
      <c r="F55" s="16"/>
      <c r="G55" s="12"/>
      <c r="H55" s="15"/>
      <c r="I55" s="15"/>
      <c r="J55" s="15"/>
      <c r="K55" s="17" t="str">
        <f aca="false">IF(A55="","",IF(C55="","",DATEDIF(C55,Réglages!$B$17,"m")))</f>
        <v/>
      </c>
      <c r="L55" s="17" t="str">
        <f aca="false">IF(OR(A55="",D55=""),"",D55-Réglages!$B$17)</f>
        <v/>
      </c>
      <c r="M55" s="18" t="str">
        <f aca="false">IF(A55="","",MAX(0,MIN(100,IF(OR(E55="",Réglages!$B$17-E55&gt;=365),Réglages!$B$5,IF(Réglages!$B$17-E55&gt;=180,Réglages!$B$6,0))+IF(F55="",0,IF(F55&lt;0.1,Réglages!$B$7,IF(F55&lt;=0.25,Réglages!$B$8,0)))+IF(G55="",0,IF(Réglages!$B$17-G55&gt;=180,Réglages!$B$9,0))+IF(AND(C55&lt;&gt;"",DATEDIF(C55,Réglages!$B$17,"m")&lt;12,OR(E55="",E55&lt;C55)),Réglages!$B$10,0)+IF(H55="Oui",0,Réglages!$B$11)+IF(I55="Oui",Réglages!$B$12,0)+IF(J55="Oui",Réglages!$B$13,0))))</f>
        <v/>
      </c>
      <c r="N55" s="19" t="str">
        <f aca="false">IF(A55="","",IF(M55&gt;=Réglages!$B$15,"Élevé",IF(M55&gt;=Réglages!$B$16,"Moyen","Faible")))</f>
        <v/>
      </c>
      <c r="O55" s="20" t="str">
        <f aca="false">IF(A55="","",IF(N55="Élevé",IF(AND(L55&lt;&gt;"",L55&lt;=90),"Appeler cette semaine : renouvellement proche","Appel ou rencontre personnelle"),IF(N55="Moyen","Invitation ciblée et un avantage inutilisé","Communications habituelles")))</f>
        <v/>
      </c>
    </row>
    <row r="56" customFormat="false" ht="15" hidden="false" customHeight="false" outlineLevel="0" collapsed="false">
      <c r="A56" s="15"/>
      <c r="B56" s="15"/>
      <c r="C56" s="12"/>
      <c r="D56" s="12"/>
      <c r="E56" s="12"/>
      <c r="F56" s="16"/>
      <c r="G56" s="12"/>
      <c r="H56" s="15"/>
      <c r="I56" s="15"/>
      <c r="J56" s="15"/>
      <c r="K56" s="17" t="str">
        <f aca="false">IF(A56="","",IF(C56="","",DATEDIF(C56,Réglages!$B$17,"m")))</f>
        <v/>
      </c>
      <c r="L56" s="17" t="str">
        <f aca="false">IF(OR(A56="",D56=""),"",D56-Réglages!$B$17)</f>
        <v/>
      </c>
      <c r="M56" s="18" t="str">
        <f aca="false">IF(A56="","",MAX(0,MIN(100,IF(OR(E56="",Réglages!$B$17-E56&gt;=365),Réglages!$B$5,IF(Réglages!$B$17-E56&gt;=180,Réglages!$B$6,0))+IF(F56="",0,IF(F56&lt;0.1,Réglages!$B$7,IF(F56&lt;=0.25,Réglages!$B$8,0)))+IF(G56="",0,IF(Réglages!$B$17-G56&gt;=180,Réglages!$B$9,0))+IF(AND(C56&lt;&gt;"",DATEDIF(C56,Réglages!$B$17,"m")&lt;12,OR(E56="",E56&lt;C56)),Réglages!$B$10,0)+IF(H56="Oui",0,Réglages!$B$11)+IF(I56="Oui",Réglages!$B$12,0)+IF(J56="Oui",Réglages!$B$13,0))))</f>
        <v/>
      </c>
      <c r="N56" s="19" t="str">
        <f aca="false">IF(A56="","",IF(M56&gt;=Réglages!$B$15,"Élevé",IF(M56&gt;=Réglages!$B$16,"Moyen","Faible")))</f>
        <v/>
      </c>
      <c r="O56" s="20" t="str">
        <f aca="false">IF(A56="","",IF(N56="Élevé",IF(AND(L56&lt;&gt;"",L56&lt;=90),"Appeler cette semaine : renouvellement proche","Appel ou rencontre personnelle"),IF(N56="Moyen","Invitation ciblée et un avantage inutilisé","Communications habituelles")))</f>
        <v/>
      </c>
    </row>
    <row r="57" customFormat="false" ht="15" hidden="false" customHeight="false" outlineLevel="0" collapsed="false">
      <c r="A57" s="15"/>
      <c r="B57" s="15"/>
      <c r="C57" s="12"/>
      <c r="D57" s="12"/>
      <c r="E57" s="12"/>
      <c r="F57" s="16"/>
      <c r="G57" s="12"/>
      <c r="H57" s="15"/>
      <c r="I57" s="15"/>
      <c r="J57" s="15"/>
      <c r="K57" s="17" t="str">
        <f aca="false">IF(A57="","",IF(C57="","",DATEDIF(C57,Réglages!$B$17,"m")))</f>
        <v/>
      </c>
      <c r="L57" s="17" t="str">
        <f aca="false">IF(OR(A57="",D57=""),"",D57-Réglages!$B$17)</f>
        <v/>
      </c>
      <c r="M57" s="18" t="str">
        <f aca="false">IF(A57="","",MAX(0,MIN(100,IF(OR(E57="",Réglages!$B$17-E57&gt;=365),Réglages!$B$5,IF(Réglages!$B$17-E57&gt;=180,Réglages!$B$6,0))+IF(F57="",0,IF(F57&lt;0.1,Réglages!$B$7,IF(F57&lt;=0.25,Réglages!$B$8,0)))+IF(G57="",0,IF(Réglages!$B$17-G57&gt;=180,Réglages!$B$9,0))+IF(AND(C57&lt;&gt;"",DATEDIF(C57,Réglages!$B$17,"m")&lt;12,OR(E57="",E57&lt;C57)),Réglages!$B$10,0)+IF(H57="Oui",0,Réglages!$B$11)+IF(I57="Oui",Réglages!$B$12,0)+IF(J57="Oui",Réglages!$B$13,0))))</f>
        <v/>
      </c>
      <c r="N57" s="19" t="str">
        <f aca="false">IF(A57="","",IF(M57&gt;=Réglages!$B$15,"Élevé",IF(M57&gt;=Réglages!$B$16,"Moyen","Faible")))</f>
        <v/>
      </c>
      <c r="O57" s="20" t="str">
        <f aca="false">IF(A57="","",IF(N57="Élevé",IF(AND(L57&lt;&gt;"",L57&lt;=90),"Appeler cette semaine : renouvellement proche","Appel ou rencontre personnelle"),IF(N57="Moyen","Invitation ciblée et un avantage inutilisé","Communications habituelles")))</f>
        <v/>
      </c>
    </row>
    <row r="58" customFormat="false" ht="15" hidden="false" customHeight="false" outlineLevel="0" collapsed="false">
      <c r="A58" s="15"/>
      <c r="B58" s="15"/>
      <c r="C58" s="12"/>
      <c r="D58" s="12"/>
      <c r="E58" s="12"/>
      <c r="F58" s="16"/>
      <c r="G58" s="12"/>
      <c r="H58" s="15"/>
      <c r="I58" s="15"/>
      <c r="J58" s="15"/>
      <c r="K58" s="17" t="str">
        <f aca="false">IF(A58="","",IF(C58="","",DATEDIF(C58,Réglages!$B$17,"m")))</f>
        <v/>
      </c>
      <c r="L58" s="17" t="str">
        <f aca="false">IF(OR(A58="",D58=""),"",D58-Réglages!$B$17)</f>
        <v/>
      </c>
      <c r="M58" s="18" t="str">
        <f aca="false">IF(A58="","",MAX(0,MIN(100,IF(OR(E58="",Réglages!$B$17-E58&gt;=365),Réglages!$B$5,IF(Réglages!$B$17-E58&gt;=180,Réglages!$B$6,0))+IF(F58="",0,IF(F58&lt;0.1,Réglages!$B$7,IF(F58&lt;=0.25,Réglages!$B$8,0)))+IF(G58="",0,IF(Réglages!$B$17-G58&gt;=180,Réglages!$B$9,0))+IF(AND(C58&lt;&gt;"",DATEDIF(C58,Réglages!$B$17,"m")&lt;12,OR(E58="",E58&lt;C58)),Réglages!$B$10,0)+IF(H58="Oui",0,Réglages!$B$11)+IF(I58="Oui",Réglages!$B$12,0)+IF(J58="Oui",Réglages!$B$13,0))))</f>
        <v/>
      </c>
      <c r="N58" s="19" t="str">
        <f aca="false">IF(A58="","",IF(M58&gt;=Réglages!$B$15,"Élevé",IF(M58&gt;=Réglages!$B$16,"Moyen","Faible")))</f>
        <v/>
      </c>
      <c r="O58" s="20" t="str">
        <f aca="false">IF(A58="","",IF(N58="Élevé",IF(AND(L58&lt;&gt;"",L58&lt;=90),"Appeler cette semaine : renouvellement proche","Appel ou rencontre personnelle"),IF(N58="Moyen","Invitation ciblée et un avantage inutilisé","Communications habituelles")))</f>
        <v/>
      </c>
    </row>
    <row r="59" customFormat="false" ht="15" hidden="false" customHeight="false" outlineLevel="0" collapsed="false">
      <c r="A59" s="15"/>
      <c r="B59" s="15"/>
      <c r="C59" s="12"/>
      <c r="D59" s="12"/>
      <c r="E59" s="12"/>
      <c r="F59" s="16"/>
      <c r="G59" s="12"/>
      <c r="H59" s="15"/>
      <c r="I59" s="15"/>
      <c r="J59" s="15"/>
      <c r="K59" s="17" t="str">
        <f aca="false">IF(A59="","",IF(C59="","",DATEDIF(C59,Réglages!$B$17,"m")))</f>
        <v/>
      </c>
      <c r="L59" s="17" t="str">
        <f aca="false">IF(OR(A59="",D59=""),"",D59-Réglages!$B$17)</f>
        <v/>
      </c>
      <c r="M59" s="18" t="str">
        <f aca="false">IF(A59="","",MAX(0,MIN(100,IF(OR(E59="",Réglages!$B$17-E59&gt;=365),Réglages!$B$5,IF(Réglages!$B$17-E59&gt;=180,Réglages!$B$6,0))+IF(F59="",0,IF(F59&lt;0.1,Réglages!$B$7,IF(F59&lt;=0.25,Réglages!$B$8,0)))+IF(G59="",0,IF(Réglages!$B$17-G59&gt;=180,Réglages!$B$9,0))+IF(AND(C59&lt;&gt;"",DATEDIF(C59,Réglages!$B$17,"m")&lt;12,OR(E59="",E59&lt;C59)),Réglages!$B$10,0)+IF(H59="Oui",0,Réglages!$B$11)+IF(I59="Oui",Réglages!$B$12,0)+IF(J59="Oui",Réglages!$B$13,0))))</f>
        <v/>
      </c>
      <c r="N59" s="19" t="str">
        <f aca="false">IF(A59="","",IF(M59&gt;=Réglages!$B$15,"Élevé",IF(M59&gt;=Réglages!$B$16,"Moyen","Faible")))</f>
        <v/>
      </c>
      <c r="O59" s="20" t="str">
        <f aca="false">IF(A59="","",IF(N59="Élevé",IF(AND(L59&lt;&gt;"",L59&lt;=90),"Appeler cette semaine : renouvellement proche","Appel ou rencontre personnelle"),IF(N59="Moyen","Invitation ciblée et un avantage inutilisé","Communications habituelles")))</f>
        <v/>
      </c>
    </row>
    <row r="60" customFormat="false" ht="15" hidden="false" customHeight="false" outlineLevel="0" collapsed="false">
      <c r="A60" s="15"/>
      <c r="B60" s="15"/>
      <c r="C60" s="12"/>
      <c r="D60" s="12"/>
      <c r="E60" s="12"/>
      <c r="F60" s="16"/>
      <c r="G60" s="12"/>
      <c r="H60" s="15"/>
      <c r="I60" s="15"/>
      <c r="J60" s="15"/>
      <c r="K60" s="17" t="str">
        <f aca="false">IF(A60="","",IF(C60="","",DATEDIF(C60,Réglages!$B$17,"m")))</f>
        <v/>
      </c>
      <c r="L60" s="17" t="str">
        <f aca="false">IF(OR(A60="",D60=""),"",D60-Réglages!$B$17)</f>
        <v/>
      </c>
      <c r="M60" s="18" t="str">
        <f aca="false">IF(A60="","",MAX(0,MIN(100,IF(OR(E60="",Réglages!$B$17-E60&gt;=365),Réglages!$B$5,IF(Réglages!$B$17-E60&gt;=180,Réglages!$B$6,0))+IF(F60="",0,IF(F60&lt;0.1,Réglages!$B$7,IF(F60&lt;=0.25,Réglages!$B$8,0)))+IF(G60="",0,IF(Réglages!$B$17-G60&gt;=180,Réglages!$B$9,0))+IF(AND(C60&lt;&gt;"",DATEDIF(C60,Réglages!$B$17,"m")&lt;12,OR(E60="",E60&lt;C60)),Réglages!$B$10,0)+IF(H60="Oui",0,Réglages!$B$11)+IF(I60="Oui",Réglages!$B$12,0)+IF(J60="Oui",Réglages!$B$13,0))))</f>
        <v/>
      </c>
      <c r="N60" s="19" t="str">
        <f aca="false">IF(A60="","",IF(M60&gt;=Réglages!$B$15,"Élevé",IF(M60&gt;=Réglages!$B$16,"Moyen","Faible")))</f>
        <v/>
      </c>
      <c r="O60" s="20" t="str">
        <f aca="false">IF(A60="","",IF(N60="Élevé",IF(AND(L60&lt;&gt;"",L60&lt;=90),"Appeler cette semaine : renouvellement proche","Appel ou rencontre personnelle"),IF(N60="Moyen","Invitation ciblée et un avantage inutilisé","Communications habituelles")))</f>
        <v/>
      </c>
    </row>
    <row r="61" customFormat="false" ht="15" hidden="false" customHeight="false" outlineLevel="0" collapsed="false">
      <c r="A61" s="15"/>
      <c r="B61" s="15"/>
      <c r="C61" s="12"/>
      <c r="D61" s="12"/>
      <c r="E61" s="12"/>
      <c r="F61" s="16"/>
      <c r="G61" s="12"/>
      <c r="H61" s="15"/>
      <c r="I61" s="15"/>
      <c r="J61" s="15"/>
      <c r="K61" s="17" t="str">
        <f aca="false">IF(A61="","",IF(C61="","",DATEDIF(C61,Réglages!$B$17,"m")))</f>
        <v/>
      </c>
      <c r="L61" s="17" t="str">
        <f aca="false">IF(OR(A61="",D61=""),"",D61-Réglages!$B$17)</f>
        <v/>
      </c>
      <c r="M61" s="18" t="str">
        <f aca="false">IF(A61="","",MAX(0,MIN(100,IF(OR(E61="",Réglages!$B$17-E61&gt;=365),Réglages!$B$5,IF(Réglages!$B$17-E61&gt;=180,Réglages!$B$6,0))+IF(F61="",0,IF(F61&lt;0.1,Réglages!$B$7,IF(F61&lt;=0.25,Réglages!$B$8,0)))+IF(G61="",0,IF(Réglages!$B$17-G61&gt;=180,Réglages!$B$9,0))+IF(AND(C61&lt;&gt;"",DATEDIF(C61,Réglages!$B$17,"m")&lt;12,OR(E61="",E61&lt;C61)),Réglages!$B$10,0)+IF(H61="Oui",0,Réglages!$B$11)+IF(I61="Oui",Réglages!$B$12,0)+IF(J61="Oui",Réglages!$B$13,0))))</f>
        <v/>
      </c>
      <c r="N61" s="19" t="str">
        <f aca="false">IF(A61="","",IF(M61&gt;=Réglages!$B$15,"Élevé",IF(M61&gt;=Réglages!$B$16,"Moyen","Faible")))</f>
        <v/>
      </c>
      <c r="O61" s="20" t="str">
        <f aca="false">IF(A61="","",IF(N61="Élevé",IF(AND(L61&lt;&gt;"",L61&lt;=90),"Appeler cette semaine : renouvellement proche","Appel ou rencontre personnelle"),IF(N61="Moyen","Invitation ciblée et un avantage inutilisé","Communications habituelles")))</f>
        <v/>
      </c>
    </row>
    <row r="62" customFormat="false" ht="15" hidden="false" customHeight="false" outlineLevel="0" collapsed="false">
      <c r="A62" s="15"/>
      <c r="B62" s="15"/>
      <c r="C62" s="12"/>
      <c r="D62" s="12"/>
      <c r="E62" s="12"/>
      <c r="F62" s="16"/>
      <c r="G62" s="12"/>
      <c r="H62" s="15"/>
      <c r="I62" s="15"/>
      <c r="J62" s="15"/>
      <c r="K62" s="17" t="str">
        <f aca="false">IF(A62="","",IF(C62="","",DATEDIF(C62,Réglages!$B$17,"m")))</f>
        <v/>
      </c>
      <c r="L62" s="17" t="str">
        <f aca="false">IF(OR(A62="",D62=""),"",D62-Réglages!$B$17)</f>
        <v/>
      </c>
      <c r="M62" s="18" t="str">
        <f aca="false">IF(A62="","",MAX(0,MIN(100,IF(OR(E62="",Réglages!$B$17-E62&gt;=365),Réglages!$B$5,IF(Réglages!$B$17-E62&gt;=180,Réglages!$B$6,0))+IF(F62="",0,IF(F62&lt;0.1,Réglages!$B$7,IF(F62&lt;=0.25,Réglages!$B$8,0)))+IF(G62="",0,IF(Réglages!$B$17-G62&gt;=180,Réglages!$B$9,0))+IF(AND(C62&lt;&gt;"",DATEDIF(C62,Réglages!$B$17,"m")&lt;12,OR(E62="",E62&lt;C62)),Réglages!$B$10,0)+IF(H62="Oui",0,Réglages!$B$11)+IF(I62="Oui",Réglages!$B$12,0)+IF(J62="Oui",Réglages!$B$13,0))))</f>
        <v/>
      </c>
      <c r="N62" s="19" t="str">
        <f aca="false">IF(A62="","",IF(M62&gt;=Réglages!$B$15,"Élevé",IF(M62&gt;=Réglages!$B$16,"Moyen","Faible")))</f>
        <v/>
      </c>
      <c r="O62" s="20" t="str">
        <f aca="false">IF(A62="","",IF(N62="Élevé",IF(AND(L62&lt;&gt;"",L62&lt;=90),"Appeler cette semaine : renouvellement proche","Appel ou rencontre personnelle"),IF(N62="Moyen","Invitation ciblée et un avantage inutilisé","Communications habituelles")))</f>
        <v/>
      </c>
    </row>
    <row r="63" customFormat="false" ht="15" hidden="false" customHeight="false" outlineLevel="0" collapsed="false">
      <c r="A63" s="15"/>
      <c r="B63" s="15"/>
      <c r="C63" s="12"/>
      <c r="D63" s="12"/>
      <c r="E63" s="12"/>
      <c r="F63" s="16"/>
      <c r="G63" s="12"/>
      <c r="H63" s="15"/>
      <c r="I63" s="15"/>
      <c r="J63" s="15"/>
      <c r="K63" s="17" t="str">
        <f aca="false">IF(A63="","",IF(C63="","",DATEDIF(C63,Réglages!$B$17,"m")))</f>
        <v/>
      </c>
      <c r="L63" s="17" t="str">
        <f aca="false">IF(OR(A63="",D63=""),"",D63-Réglages!$B$17)</f>
        <v/>
      </c>
      <c r="M63" s="18" t="str">
        <f aca="false">IF(A63="","",MAX(0,MIN(100,IF(OR(E63="",Réglages!$B$17-E63&gt;=365),Réglages!$B$5,IF(Réglages!$B$17-E63&gt;=180,Réglages!$B$6,0))+IF(F63="",0,IF(F63&lt;0.1,Réglages!$B$7,IF(F63&lt;=0.25,Réglages!$B$8,0)))+IF(G63="",0,IF(Réglages!$B$17-G63&gt;=180,Réglages!$B$9,0))+IF(AND(C63&lt;&gt;"",DATEDIF(C63,Réglages!$B$17,"m")&lt;12,OR(E63="",E63&lt;C63)),Réglages!$B$10,0)+IF(H63="Oui",0,Réglages!$B$11)+IF(I63="Oui",Réglages!$B$12,0)+IF(J63="Oui",Réglages!$B$13,0))))</f>
        <v/>
      </c>
      <c r="N63" s="19" t="str">
        <f aca="false">IF(A63="","",IF(M63&gt;=Réglages!$B$15,"Élevé",IF(M63&gt;=Réglages!$B$16,"Moyen","Faible")))</f>
        <v/>
      </c>
      <c r="O63" s="20" t="str">
        <f aca="false">IF(A63="","",IF(N63="Élevé",IF(AND(L63&lt;&gt;"",L63&lt;=90),"Appeler cette semaine : renouvellement proche","Appel ou rencontre personnelle"),IF(N63="Moyen","Invitation ciblée et un avantage inutilisé","Communications habituelles")))</f>
        <v/>
      </c>
    </row>
    <row r="64" customFormat="false" ht="15" hidden="false" customHeight="false" outlineLevel="0" collapsed="false">
      <c r="A64" s="15"/>
      <c r="B64" s="15"/>
      <c r="C64" s="12"/>
      <c r="D64" s="12"/>
      <c r="E64" s="12"/>
      <c r="F64" s="16"/>
      <c r="G64" s="12"/>
      <c r="H64" s="15"/>
      <c r="I64" s="15"/>
      <c r="J64" s="15"/>
      <c r="K64" s="17" t="str">
        <f aca="false">IF(A64="","",IF(C64="","",DATEDIF(C64,Réglages!$B$17,"m")))</f>
        <v/>
      </c>
      <c r="L64" s="17" t="str">
        <f aca="false">IF(OR(A64="",D64=""),"",D64-Réglages!$B$17)</f>
        <v/>
      </c>
      <c r="M64" s="18" t="str">
        <f aca="false">IF(A64="","",MAX(0,MIN(100,IF(OR(E64="",Réglages!$B$17-E64&gt;=365),Réglages!$B$5,IF(Réglages!$B$17-E64&gt;=180,Réglages!$B$6,0))+IF(F64="",0,IF(F64&lt;0.1,Réglages!$B$7,IF(F64&lt;=0.25,Réglages!$B$8,0)))+IF(G64="",0,IF(Réglages!$B$17-G64&gt;=180,Réglages!$B$9,0))+IF(AND(C64&lt;&gt;"",DATEDIF(C64,Réglages!$B$17,"m")&lt;12,OR(E64="",E64&lt;C64)),Réglages!$B$10,0)+IF(H64="Oui",0,Réglages!$B$11)+IF(I64="Oui",Réglages!$B$12,0)+IF(J64="Oui",Réglages!$B$13,0))))</f>
        <v/>
      </c>
      <c r="N64" s="19" t="str">
        <f aca="false">IF(A64="","",IF(M64&gt;=Réglages!$B$15,"Élevé",IF(M64&gt;=Réglages!$B$16,"Moyen","Faible")))</f>
        <v/>
      </c>
      <c r="O64" s="20" t="str">
        <f aca="false">IF(A64="","",IF(N64="Élevé",IF(AND(L64&lt;&gt;"",L64&lt;=90),"Appeler cette semaine : renouvellement proche","Appel ou rencontre personnelle"),IF(N64="Moyen","Invitation ciblée et un avantage inutilisé","Communications habituelles")))</f>
        <v/>
      </c>
    </row>
    <row r="65" customFormat="false" ht="15" hidden="false" customHeight="false" outlineLevel="0" collapsed="false">
      <c r="A65" s="15"/>
      <c r="B65" s="15"/>
      <c r="C65" s="12"/>
      <c r="D65" s="12"/>
      <c r="E65" s="12"/>
      <c r="F65" s="16"/>
      <c r="G65" s="12"/>
      <c r="H65" s="15"/>
      <c r="I65" s="15"/>
      <c r="J65" s="15"/>
      <c r="K65" s="17" t="str">
        <f aca="false">IF(A65="","",IF(C65="","",DATEDIF(C65,Réglages!$B$17,"m")))</f>
        <v/>
      </c>
      <c r="L65" s="17" t="str">
        <f aca="false">IF(OR(A65="",D65=""),"",D65-Réglages!$B$17)</f>
        <v/>
      </c>
      <c r="M65" s="18" t="str">
        <f aca="false">IF(A65="","",MAX(0,MIN(100,IF(OR(E65="",Réglages!$B$17-E65&gt;=365),Réglages!$B$5,IF(Réglages!$B$17-E65&gt;=180,Réglages!$B$6,0))+IF(F65="",0,IF(F65&lt;0.1,Réglages!$B$7,IF(F65&lt;=0.25,Réglages!$B$8,0)))+IF(G65="",0,IF(Réglages!$B$17-G65&gt;=180,Réglages!$B$9,0))+IF(AND(C65&lt;&gt;"",DATEDIF(C65,Réglages!$B$17,"m")&lt;12,OR(E65="",E65&lt;C65)),Réglages!$B$10,0)+IF(H65="Oui",0,Réglages!$B$11)+IF(I65="Oui",Réglages!$B$12,0)+IF(J65="Oui",Réglages!$B$13,0))))</f>
        <v/>
      </c>
      <c r="N65" s="19" t="str">
        <f aca="false">IF(A65="","",IF(M65&gt;=Réglages!$B$15,"Élevé",IF(M65&gt;=Réglages!$B$16,"Moyen","Faible")))</f>
        <v/>
      </c>
      <c r="O65" s="20" t="str">
        <f aca="false">IF(A65="","",IF(N65="Élevé",IF(AND(L65&lt;&gt;"",L65&lt;=90),"Appeler cette semaine : renouvellement proche","Appel ou rencontre personnelle"),IF(N65="Moyen","Invitation ciblée et un avantage inutilisé","Communications habituelles")))</f>
        <v/>
      </c>
    </row>
    <row r="66" customFormat="false" ht="15" hidden="false" customHeight="false" outlineLevel="0" collapsed="false">
      <c r="A66" s="15"/>
      <c r="B66" s="15"/>
      <c r="C66" s="12"/>
      <c r="D66" s="12"/>
      <c r="E66" s="12"/>
      <c r="F66" s="16"/>
      <c r="G66" s="12"/>
      <c r="H66" s="15"/>
      <c r="I66" s="15"/>
      <c r="J66" s="15"/>
      <c r="K66" s="17" t="str">
        <f aca="false">IF(A66="","",IF(C66="","",DATEDIF(C66,Réglages!$B$17,"m")))</f>
        <v/>
      </c>
      <c r="L66" s="17" t="str">
        <f aca="false">IF(OR(A66="",D66=""),"",D66-Réglages!$B$17)</f>
        <v/>
      </c>
      <c r="M66" s="18" t="str">
        <f aca="false">IF(A66="","",MAX(0,MIN(100,IF(OR(E66="",Réglages!$B$17-E66&gt;=365),Réglages!$B$5,IF(Réglages!$B$17-E66&gt;=180,Réglages!$B$6,0))+IF(F66="",0,IF(F66&lt;0.1,Réglages!$B$7,IF(F66&lt;=0.25,Réglages!$B$8,0)))+IF(G66="",0,IF(Réglages!$B$17-G66&gt;=180,Réglages!$B$9,0))+IF(AND(C66&lt;&gt;"",DATEDIF(C66,Réglages!$B$17,"m")&lt;12,OR(E66="",E66&lt;C66)),Réglages!$B$10,0)+IF(H66="Oui",0,Réglages!$B$11)+IF(I66="Oui",Réglages!$B$12,0)+IF(J66="Oui",Réglages!$B$13,0))))</f>
        <v/>
      </c>
      <c r="N66" s="19" t="str">
        <f aca="false">IF(A66="","",IF(M66&gt;=Réglages!$B$15,"Élevé",IF(M66&gt;=Réglages!$B$16,"Moyen","Faible")))</f>
        <v/>
      </c>
      <c r="O66" s="20" t="str">
        <f aca="false">IF(A66="","",IF(N66="Élevé",IF(AND(L66&lt;&gt;"",L66&lt;=90),"Appeler cette semaine : renouvellement proche","Appel ou rencontre personnelle"),IF(N66="Moyen","Invitation ciblée et un avantage inutilisé","Communications habituelles")))</f>
        <v/>
      </c>
    </row>
    <row r="67" customFormat="false" ht="15" hidden="false" customHeight="false" outlineLevel="0" collapsed="false">
      <c r="A67" s="15"/>
      <c r="B67" s="15"/>
      <c r="C67" s="12"/>
      <c r="D67" s="12"/>
      <c r="E67" s="12"/>
      <c r="F67" s="16"/>
      <c r="G67" s="12"/>
      <c r="H67" s="15"/>
      <c r="I67" s="15"/>
      <c r="J67" s="15"/>
      <c r="K67" s="17" t="str">
        <f aca="false">IF(A67="","",IF(C67="","",DATEDIF(C67,Réglages!$B$17,"m")))</f>
        <v/>
      </c>
      <c r="L67" s="17" t="str">
        <f aca="false">IF(OR(A67="",D67=""),"",D67-Réglages!$B$17)</f>
        <v/>
      </c>
      <c r="M67" s="18" t="str">
        <f aca="false">IF(A67="","",MAX(0,MIN(100,IF(OR(E67="",Réglages!$B$17-E67&gt;=365),Réglages!$B$5,IF(Réglages!$B$17-E67&gt;=180,Réglages!$B$6,0))+IF(F67="",0,IF(F67&lt;0.1,Réglages!$B$7,IF(F67&lt;=0.25,Réglages!$B$8,0)))+IF(G67="",0,IF(Réglages!$B$17-G67&gt;=180,Réglages!$B$9,0))+IF(AND(C67&lt;&gt;"",DATEDIF(C67,Réglages!$B$17,"m")&lt;12,OR(E67="",E67&lt;C67)),Réglages!$B$10,0)+IF(H67="Oui",0,Réglages!$B$11)+IF(I67="Oui",Réglages!$B$12,0)+IF(J67="Oui",Réglages!$B$13,0))))</f>
        <v/>
      </c>
      <c r="N67" s="19" t="str">
        <f aca="false">IF(A67="","",IF(M67&gt;=Réglages!$B$15,"Élevé",IF(M67&gt;=Réglages!$B$16,"Moyen","Faible")))</f>
        <v/>
      </c>
      <c r="O67" s="20" t="str">
        <f aca="false">IF(A67="","",IF(N67="Élevé",IF(AND(L67&lt;&gt;"",L67&lt;=90),"Appeler cette semaine : renouvellement proche","Appel ou rencontre personnelle"),IF(N67="Moyen","Invitation ciblée et un avantage inutilisé","Communications habituelles")))</f>
        <v/>
      </c>
    </row>
    <row r="68" customFormat="false" ht="15" hidden="false" customHeight="false" outlineLevel="0" collapsed="false">
      <c r="A68" s="15"/>
      <c r="B68" s="15"/>
      <c r="C68" s="12"/>
      <c r="D68" s="12"/>
      <c r="E68" s="12"/>
      <c r="F68" s="16"/>
      <c r="G68" s="12"/>
      <c r="H68" s="15"/>
      <c r="I68" s="15"/>
      <c r="J68" s="15"/>
      <c r="K68" s="17" t="str">
        <f aca="false">IF(A68="","",IF(C68="","",DATEDIF(C68,Réglages!$B$17,"m")))</f>
        <v/>
      </c>
      <c r="L68" s="17" t="str">
        <f aca="false">IF(OR(A68="",D68=""),"",D68-Réglages!$B$17)</f>
        <v/>
      </c>
      <c r="M68" s="18" t="str">
        <f aca="false">IF(A68="","",MAX(0,MIN(100,IF(OR(E68="",Réglages!$B$17-E68&gt;=365),Réglages!$B$5,IF(Réglages!$B$17-E68&gt;=180,Réglages!$B$6,0))+IF(F68="",0,IF(F68&lt;0.1,Réglages!$B$7,IF(F68&lt;=0.25,Réglages!$B$8,0)))+IF(G68="",0,IF(Réglages!$B$17-G68&gt;=180,Réglages!$B$9,0))+IF(AND(C68&lt;&gt;"",DATEDIF(C68,Réglages!$B$17,"m")&lt;12,OR(E68="",E68&lt;C68)),Réglages!$B$10,0)+IF(H68="Oui",0,Réglages!$B$11)+IF(I68="Oui",Réglages!$B$12,0)+IF(J68="Oui",Réglages!$B$13,0))))</f>
        <v/>
      </c>
      <c r="N68" s="19" t="str">
        <f aca="false">IF(A68="","",IF(M68&gt;=Réglages!$B$15,"Élevé",IF(M68&gt;=Réglages!$B$16,"Moyen","Faible")))</f>
        <v/>
      </c>
      <c r="O68" s="20" t="str">
        <f aca="false">IF(A68="","",IF(N68="Élevé",IF(AND(L68&lt;&gt;"",L68&lt;=90),"Appeler cette semaine : renouvellement proche","Appel ou rencontre personnelle"),IF(N68="Moyen","Invitation ciblée et un avantage inutilisé","Communications habituelles")))</f>
        <v/>
      </c>
    </row>
    <row r="69" customFormat="false" ht="15" hidden="false" customHeight="false" outlineLevel="0" collapsed="false">
      <c r="A69" s="15"/>
      <c r="B69" s="15"/>
      <c r="C69" s="12"/>
      <c r="D69" s="12"/>
      <c r="E69" s="12"/>
      <c r="F69" s="16"/>
      <c r="G69" s="12"/>
      <c r="H69" s="15"/>
      <c r="I69" s="15"/>
      <c r="J69" s="15"/>
      <c r="K69" s="17" t="str">
        <f aca="false">IF(A69="","",IF(C69="","",DATEDIF(C69,Réglages!$B$17,"m")))</f>
        <v/>
      </c>
      <c r="L69" s="17" t="str">
        <f aca="false">IF(OR(A69="",D69=""),"",D69-Réglages!$B$17)</f>
        <v/>
      </c>
      <c r="M69" s="18" t="str">
        <f aca="false">IF(A69="","",MAX(0,MIN(100,IF(OR(E69="",Réglages!$B$17-E69&gt;=365),Réglages!$B$5,IF(Réglages!$B$17-E69&gt;=180,Réglages!$B$6,0))+IF(F69="",0,IF(F69&lt;0.1,Réglages!$B$7,IF(F69&lt;=0.25,Réglages!$B$8,0)))+IF(G69="",0,IF(Réglages!$B$17-G69&gt;=180,Réglages!$B$9,0))+IF(AND(C69&lt;&gt;"",DATEDIF(C69,Réglages!$B$17,"m")&lt;12,OR(E69="",E69&lt;C69)),Réglages!$B$10,0)+IF(H69="Oui",0,Réglages!$B$11)+IF(I69="Oui",Réglages!$B$12,0)+IF(J69="Oui",Réglages!$B$13,0))))</f>
        <v/>
      </c>
      <c r="N69" s="19" t="str">
        <f aca="false">IF(A69="","",IF(M69&gt;=Réglages!$B$15,"Élevé",IF(M69&gt;=Réglages!$B$16,"Moyen","Faible")))</f>
        <v/>
      </c>
      <c r="O69" s="20" t="str">
        <f aca="false">IF(A69="","",IF(N69="Élevé",IF(AND(L69&lt;&gt;"",L69&lt;=90),"Appeler cette semaine : renouvellement proche","Appel ou rencontre personnelle"),IF(N69="Moyen","Invitation ciblée et un avantage inutilisé","Communications habituelles")))</f>
        <v/>
      </c>
    </row>
    <row r="70" customFormat="false" ht="15" hidden="false" customHeight="false" outlineLevel="0" collapsed="false">
      <c r="A70" s="15"/>
      <c r="B70" s="15"/>
      <c r="C70" s="12"/>
      <c r="D70" s="12"/>
      <c r="E70" s="12"/>
      <c r="F70" s="16"/>
      <c r="G70" s="12"/>
      <c r="H70" s="15"/>
      <c r="I70" s="15"/>
      <c r="J70" s="15"/>
      <c r="K70" s="17" t="str">
        <f aca="false">IF(A70="","",IF(C70="","",DATEDIF(C70,Réglages!$B$17,"m")))</f>
        <v/>
      </c>
      <c r="L70" s="17" t="str">
        <f aca="false">IF(OR(A70="",D70=""),"",D70-Réglages!$B$17)</f>
        <v/>
      </c>
      <c r="M70" s="18" t="str">
        <f aca="false">IF(A70="","",MAX(0,MIN(100,IF(OR(E70="",Réglages!$B$17-E70&gt;=365),Réglages!$B$5,IF(Réglages!$B$17-E70&gt;=180,Réglages!$B$6,0))+IF(F70="",0,IF(F70&lt;0.1,Réglages!$B$7,IF(F70&lt;=0.25,Réglages!$B$8,0)))+IF(G70="",0,IF(Réglages!$B$17-G70&gt;=180,Réglages!$B$9,0))+IF(AND(C70&lt;&gt;"",DATEDIF(C70,Réglages!$B$17,"m")&lt;12,OR(E70="",E70&lt;C70)),Réglages!$B$10,0)+IF(H70="Oui",0,Réglages!$B$11)+IF(I70="Oui",Réglages!$B$12,0)+IF(J70="Oui",Réglages!$B$13,0))))</f>
        <v/>
      </c>
      <c r="N70" s="19" t="str">
        <f aca="false">IF(A70="","",IF(M70&gt;=Réglages!$B$15,"Élevé",IF(M70&gt;=Réglages!$B$16,"Moyen","Faible")))</f>
        <v/>
      </c>
      <c r="O70" s="20" t="str">
        <f aca="false">IF(A70="","",IF(N70="Élevé",IF(AND(L70&lt;&gt;"",L70&lt;=90),"Appeler cette semaine : renouvellement proche","Appel ou rencontre personnelle"),IF(N70="Moyen","Invitation ciblée et un avantage inutilisé","Communications habituelles")))</f>
        <v/>
      </c>
    </row>
    <row r="71" customFormat="false" ht="15" hidden="false" customHeight="false" outlineLevel="0" collapsed="false">
      <c r="A71" s="15"/>
      <c r="B71" s="15"/>
      <c r="C71" s="12"/>
      <c r="D71" s="12"/>
      <c r="E71" s="12"/>
      <c r="F71" s="16"/>
      <c r="G71" s="12"/>
      <c r="H71" s="15"/>
      <c r="I71" s="15"/>
      <c r="J71" s="15"/>
      <c r="K71" s="17" t="str">
        <f aca="false">IF(A71="","",IF(C71="","",DATEDIF(C71,Réglages!$B$17,"m")))</f>
        <v/>
      </c>
      <c r="L71" s="17" t="str">
        <f aca="false">IF(OR(A71="",D71=""),"",D71-Réglages!$B$17)</f>
        <v/>
      </c>
      <c r="M71" s="18" t="str">
        <f aca="false">IF(A71="","",MAX(0,MIN(100,IF(OR(E71="",Réglages!$B$17-E71&gt;=365),Réglages!$B$5,IF(Réglages!$B$17-E71&gt;=180,Réglages!$B$6,0))+IF(F71="",0,IF(F71&lt;0.1,Réglages!$B$7,IF(F71&lt;=0.25,Réglages!$B$8,0)))+IF(G71="",0,IF(Réglages!$B$17-G71&gt;=180,Réglages!$B$9,0))+IF(AND(C71&lt;&gt;"",DATEDIF(C71,Réglages!$B$17,"m")&lt;12,OR(E71="",E71&lt;C71)),Réglages!$B$10,0)+IF(H71="Oui",0,Réglages!$B$11)+IF(I71="Oui",Réglages!$B$12,0)+IF(J71="Oui",Réglages!$B$13,0))))</f>
        <v/>
      </c>
      <c r="N71" s="19" t="str">
        <f aca="false">IF(A71="","",IF(M71&gt;=Réglages!$B$15,"Élevé",IF(M71&gt;=Réglages!$B$16,"Moyen","Faible")))</f>
        <v/>
      </c>
      <c r="O71" s="20" t="str">
        <f aca="false">IF(A71="","",IF(N71="Élevé",IF(AND(L71&lt;&gt;"",L71&lt;=90),"Appeler cette semaine : renouvellement proche","Appel ou rencontre personnelle"),IF(N71="Moyen","Invitation ciblée et un avantage inutilisé","Communications habituelles")))</f>
        <v/>
      </c>
    </row>
    <row r="72" customFormat="false" ht="15" hidden="false" customHeight="false" outlineLevel="0" collapsed="false">
      <c r="A72" s="15"/>
      <c r="B72" s="15"/>
      <c r="C72" s="12"/>
      <c r="D72" s="12"/>
      <c r="E72" s="12"/>
      <c r="F72" s="16"/>
      <c r="G72" s="12"/>
      <c r="H72" s="15"/>
      <c r="I72" s="15"/>
      <c r="J72" s="15"/>
      <c r="K72" s="17" t="str">
        <f aca="false">IF(A72="","",IF(C72="","",DATEDIF(C72,Réglages!$B$17,"m")))</f>
        <v/>
      </c>
      <c r="L72" s="17" t="str">
        <f aca="false">IF(OR(A72="",D72=""),"",D72-Réglages!$B$17)</f>
        <v/>
      </c>
      <c r="M72" s="18" t="str">
        <f aca="false">IF(A72="","",MAX(0,MIN(100,IF(OR(E72="",Réglages!$B$17-E72&gt;=365),Réglages!$B$5,IF(Réglages!$B$17-E72&gt;=180,Réglages!$B$6,0))+IF(F72="",0,IF(F72&lt;0.1,Réglages!$B$7,IF(F72&lt;=0.25,Réglages!$B$8,0)))+IF(G72="",0,IF(Réglages!$B$17-G72&gt;=180,Réglages!$B$9,0))+IF(AND(C72&lt;&gt;"",DATEDIF(C72,Réglages!$B$17,"m")&lt;12,OR(E72="",E72&lt;C72)),Réglages!$B$10,0)+IF(H72="Oui",0,Réglages!$B$11)+IF(I72="Oui",Réglages!$B$12,0)+IF(J72="Oui",Réglages!$B$13,0))))</f>
        <v/>
      </c>
      <c r="N72" s="19" t="str">
        <f aca="false">IF(A72="","",IF(M72&gt;=Réglages!$B$15,"Élevé",IF(M72&gt;=Réglages!$B$16,"Moyen","Faible")))</f>
        <v/>
      </c>
      <c r="O72" s="20" t="str">
        <f aca="false">IF(A72="","",IF(N72="Élevé",IF(AND(L72&lt;&gt;"",L72&lt;=90),"Appeler cette semaine : renouvellement proche","Appel ou rencontre personnelle"),IF(N72="Moyen","Invitation ciblée et un avantage inutilisé","Communications habituelles")))</f>
        <v/>
      </c>
    </row>
    <row r="73" customFormat="false" ht="15" hidden="false" customHeight="false" outlineLevel="0" collapsed="false">
      <c r="A73" s="15"/>
      <c r="B73" s="15"/>
      <c r="C73" s="12"/>
      <c r="D73" s="12"/>
      <c r="E73" s="12"/>
      <c r="F73" s="16"/>
      <c r="G73" s="12"/>
      <c r="H73" s="15"/>
      <c r="I73" s="15"/>
      <c r="J73" s="15"/>
      <c r="K73" s="17" t="str">
        <f aca="false">IF(A73="","",IF(C73="","",DATEDIF(C73,Réglages!$B$17,"m")))</f>
        <v/>
      </c>
      <c r="L73" s="17" t="str">
        <f aca="false">IF(OR(A73="",D73=""),"",D73-Réglages!$B$17)</f>
        <v/>
      </c>
      <c r="M73" s="18" t="str">
        <f aca="false">IF(A73="","",MAX(0,MIN(100,IF(OR(E73="",Réglages!$B$17-E73&gt;=365),Réglages!$B$5,IF(Réglages!$B$17-E73&gt;=180,Réglages!$B$6,0))+IF(F73="",0,IF(F73&lt;0.1,Réglages!$B$7,IF(F73&lt;=0.25,Réglages!$B$8,0)))+IF(G73="",0,IF(Réglages!$B$17-G73&gt;=180,Réglages!$B$9,0))+IF(AND(C73&lt;&gt;"",DATEDIF(C73,Réglages!$B$17,"m")&lt;12,OR(E73="",E73&lt;C73)),Réglages!$B$10,0)+IF(H73="Oui",0,Réglages!$B$11)+IF(I73="Oui",Réglages!$B$12,0)+IF(J73="Oui",Réglages!$B$13,0))))</f>
        <v/>
      </c>
      <c r="N73" s="19" t="str">
        <f aca="false">IF(A73="","",IF(M73&gt;=Réglages!$B$15,"Élevé",IF(M73&gt;=Réglages!$B$16,"Moyen","Faible")))</f>
        <v/>
      </c>
      <c r="O73" s="20" t="str">
        <f aca="false">IF(A73="","",IF(N73="Élevé",IF(AND(L73&lt;&gt;"",L73&lt;=90),"Appeler cette semaine : renouvellement proche","Appel ou rencontre personnelle"),IF(N73="Moyen","Invitation ciblée et un avantage inutilisé","Communications habituelles")))</f>
        <v/>
      </c>
    </row>
    <row r="74" customFormat="false" ht="15" hidden="false" customHeight="false" outlineLevel="0" collapsed="false">
      <c r="A74" s="15"/>
      <c r="B74" s="15"/>
      <c r="C74" s="12"/>
      <c r="D74" s="12"/>
      <c r="E74" s="12"/>
      <c r="F74" s="16"/>
      <c r="G74" s="12"/>
      <c r="H74" s="15"/>
      <c r="I74" s="15"/>
      <c r="J74" s="15"/>
      <c r="K74" s="17" t="str">
        <f aca="false">IF(A74="","",IF(C74="","",DATEDIF(C74,Réglages!$B$17,"m")))</f>
        <v/>
      </c>
      <c r="L74" s="17" t="str">
        <f aca="false">IF(OR(A74="",D74=""),"",D74-Réglages!$B$17)</f>
        <v/>
      </c>
      <c r="M74" s="18" t="str">
        <f aca="false">IF(A74="","",MAX(0,MIN(100,IF(OR(E74="",Réglages!$B$17-E74&gt;=365),Réglages!$B$5,IF(Réglages!$B$17-E74&gt;=180,Réglages!$B$6,0))+IF(F74="",0,IF(F74&lt;0.1,Réglages!$B$7,IF(F74&lt;=0.25,Réglages!$B$8,0)))+IF(G74="",0,IF(Réglages!$B$17-G74&gt;=180,Réglages!$B$9,0))+IF(AND(C74&lt;&gt;"",DATEDIF(C74,Réglages!$B$17,"m")&lt;12,OR(E74="",E74&lt;C74)),Réglages!$B$10,0)+IF(H74="Oui",0,Réglages!$B$11)+IF(I74="Oui",Réglages!$B$12,0)+IF(J74="Oui",Réglages!$B$13,0))))</f>
        <v/>
      </c>
      <c r="N74" s="19" t="str">
        <f aca="false">IF(A74="","",IF(M74&gt;=Réglages!$B$15,"Élevé",IF(M74&gt;=Réglages!$B$16,"Moyen","Faible")))</f>
        <v/>
      </c>
      <c r="O74" s="20" t="str">
        <f aca="false">IF(A74="","",IF(N74="Élevé",IF(AND(L74&lt;&gt;"",L74&lt;=90),"Appeler cette semaine : renouvellement proche","Appel ou rencontre personnelle"),IF(N74="Moyen","Invitation ciblée et un avantage inutilisé","Communications habituelles")))</f>
        <v/>
      </c>
    </row>
    <row r="75" customFormat="false" ht="15" hidden="false" customHeight="false" outlineLevel="0" collapsed="false">
      <c r="A75" s="15"/>
      <c r="B75" s="15"/>
      <c r="C75" s="12"/>
      <c r="D75" s="12"/>
      <c r="E75" s="12"/>
      <c r="F75" s="16"/>
      <c r="G75" s="12"/>
      <c r="H75" s="15"/>
      <c r="I75" s="15"/>
      <c r="J75" s="15"/>
      <c r="K75" s="17" t="str">
        <f aca="false">IF(A75="","",IF(C75="","",DATEDIF(C75,Réglages!$B$17,"m")))</f>
        <v/>
      </c>
      <c r="L75" s="17" t="str">
        <f aca="false">IF(OR(A75="",D75=""),"",D75-Réglages!$B$17)</f>
        <v/>
      </c>
      <c r="M75" s="18" t="str">
        <f aca="false">IF(A75="","",MAX(0,MIN(100,IF(OR(E75="",Réglages!$B$17-E75&gt;=365),Réglages!$B$5,IF(Réglages!$B$17-E75&gt;=180,Réglages!$B$6,0))+IF(F75="",0,IF(F75&lt;0.1,Réglages!$B$7,IF(F75&lt;=0.25,Réglages!$B$8,0)))+IF(G75="",0,IF(Réglages!$B$17-G75&gt;=180,Réglages!$B$9,0))+IF(AND(C75&lt;&gt;"",DATEDIF(C75,Réglages!$B$17,"m")&lt;12,OR(E75="",E75&lt;C75)),Réglages!$B$10,0)+IF(H75="Oui",0,Réglages!$B$11)+IF(I75="Oui",Réglages!$B$12,0)+IF(J75="Oui",Réglages!$B$13,0))))</f>
        <v/>
      </c>
      <c r="N75" s="19" t="str">
        <f aca="false">IF(A75="","",IF(M75&gt;=Réglages!$B$15,"Élevé",IF(M75&gt;=Réglages!$B$16,"Moyen","Faible")))</f>
        <v/>
      </c>
      <c r="O75" s="20" t="str">
        <f aca="false">IF(A75="","",IF(N75="Élevé",IF(AND(L75&lt;&gt;"",L75&lt;=90),"Appeler cette semaine : renouvellement proche","Appel ou rencontre personnelle"),IF(N75="Moyen","Invitation ciblée et un avantage inutilisé","Communications habituelles")))</f>
        <v/>
      </c>
    </row>
    <row r="76" customFormat="false" ht="15" hidden="false" customHeight="false" outlineLevel="0" collapsed="false">
      <c r="A76" s="15"/>
      <c r="B76" s="15"/>
      <c r="C76" s="12"/>
      <c r="D76" s="12"/>
      <c r="E76" s="12"/>
      <c r="F76" s="16"/>
      <c r="G76" s="12"/>
      <c r="H76" s="15"/>
      <c r="I76" s="15"/>
      <c r="J76" s="15"/>
      <c r="K76" s="17" t="str">
        <f aca="false">IF(A76="","",IF(C76="","",DATEDIF(C76,Réglages!$B$17,"m")))</f>
        <v/>
      </c>
      <c r="L76" s="17" t="str">
        <f aca="false">IF(OR(A76="",D76=""),"",D76-Réglages!$B$17)</f>
        <v/>
      </c>
      <c r="M76" s="18" t="str">
        <f aca="false">IF(A76="","",MAX(0,MIN(100,IF(OR(E76="",Réglages!$B$17-E76&gt;=365),Réglages!$B$5,IF(Réglages!$B$17-E76&gt;=180,Réglages!$B$6,0))+IF(F76="",0,IF(F76&lt;0.1,Réglages!$B$7,IF(F76&lt;=0.25,Réglages!$B$8,0)))+IF(G76="",0,IF(Réglages!$B$17-G76&gt;=180,Réglages!$B$9,0))+IF(AND(C76&lt;&gt;"",DATEDIF(C76,Réglages!$B$17,"m")&lt;12,OR(E76="",E76&lt;C76)),Réglages!$B$10,0)+IF(H76="Oui",0,Réglages!$B$11)+IF(I76="Oui",Réglages!$B$12,0)+IF(J76="Oui",Réglages!$B$13,0))))</f>
        <v/>
      </c>
      <c r="N76" s="19" t="str">
        <f aca="false">IF(A76="","",IF(M76&gt;=Réglages!$B$15,"Élevé",IF(M76&gt;=Réglages!$B$16,"Moyen","Faible")))</f>
        <v/>
      </c>
      <c r="O76" s="20" t="str">
        <f aca="false">IF(A76="","",IF(N76="Élevé",IF(AND(L76&lt;&gt;"",L76&lt;=90),"Appeler cette semaine : renouvellement proche","Appel ou rencontre personnelle"),IF(N76="Moyen","Invitation ciblée et un avantage inutilisé","Communications habituelles")))</f>
        <v/>
      </c>
    </row>
    <row r="77" customFormat="false" ht="15" hidden="false" customHeight="false" outlineLevel="0" collapsed="false">
      <c r="A77" s="15"/>
      <c r="B77" s="15"/>
      <c r="C77" s="12"/>
      <c r="D77" s="12"/>
      <c r="E77" s="12"/>
      <c r="F77" s="16"/>
      <c r="G77" s="12"/>
      <c r="H77" s="15"/>
      <c r="I77" s="15"/>
      <c r="J77" s="15"/>
      <c r="K77" s="17" t="str">
        <f aca="false">IF(A77="","",IF(C77="","",DATEDIF(C77,Réglages!$B$17,"m")))</f>
        <v/>
      </c>
      <c r="L77" s="17" t="str">
        <f aca="false">IF(OR(A77="",D77=""),"",D77-Réglages!$B$17)</f>
        <v/>
      </c>
      <c r="M77" s="18" t="str">
        <f aca="false">IF(A77="","",MAX(0,MIN(100,IF(OR(E77="",Réglages!$B$17-E77&gt;=365),Réglages!$B$5,IF(Réglages!$B$17-E77&gt;=180,Réglages!$B$6,0))+IF(F77="",0,IF(F77&lt;0.1,Réglages!$B$7,IF(F77&lt;=0.25,Réglages!$B$8,0)))+IF(G77="",0,IF(Réglages!$B$17-G77&gt;=180,Réglages!$B$9,0))+IF(AND(C77&lt;&gt;"",DATEDIF(C77,Réglages!$B$17,"m")&lt;12,OR(E77="",E77&lt;C77)),Réglages!$B$10,0)+IF(H77="Oui",0,Réglages!$B$11)+IF(I77="Oui",Réglages!$B$12,0)+IF(J77="Oui",Réglages!$B$13,0))))</f>
        <v/>
      </c>
      <c r="N77" s="19" t="str">
        <f aca="false">IF(A77="","",IF(M77&gt;=Réglages!$B$15,"Élevé",IF(M77&gt;=Réglages!$B$16,"Moyen","Faible")))</f>
        <v/>
      </c>
      <c r="O77" s="20" t="str">
        <f aca="false">IF(A77="","",IF(N77="Élevé",IF(AND(L77&lt;&gt;"",L77&lt;=90),"Appeler cette semaine : renouvellement proche","Appel ou rencontre personnelle"),IF(N77="Moyen","Invitation ciblée et un avantage inutilisé","Communications habituelles")))</f>
        <v/>
      </c>
    </row>
    <row r="78" customFormat="false" ht="15" hidden="false" customHeight="false" outlineLevel="0" collapsed="false">
      <c r="A78" s="15"/>
      <c r="B78" s="15"/>
      <c r="C78" s="12"/>
      <c r="D78" s="12"/>
      <c r="E78" s="12"/>
      <c r="F78" s="16"/>
      <c r="G78" s="12"/>
      <c r="H78" s="15"/>
      <c r="I78" s="15"/>
      <c r="J78" s="15"/>
      <c r="K78" s="17" t="str">
        <f aca="false">IF(A78="","",IF(C78="","",DATEDIF(C78,Réglages!$B$17,"m")))</f>
        <v/>
      </c>
      <c r="L78" s="17" t="str">
        <f aca="false">IF(OR(A78="",D78=""),"",D78-Réglages!$B$17)</f>
        <v/>
      </c>
      <c r="M78" s="18" t="str">
        <f aca="false">IF(A78="","",MAX(0,MIN(100,IF(OR(E78="",Réglages!$B$17-E78&gt;=365),Réglages!$B$5,IF(Réglages!$B$17-E78&gt;=180,Réglages!$B$6,0))+IF(F78="",0,IF(F78&lt;0.1,Réglages!$B$7,IF(F78&lt;=0.25,Réglages!$B$8,0)))+IF(G78="",0,IF(Réglages!$B$17-G78&gt;=180,Réglages!$B$9,0))+IF(AND(C78&lt;&gt;"",DATEDIF(C78,Réglages!$B$17,"m")&lt;12,OR(E78="",E78&lt;C78)),Réglages!$B$10,0)+IF(H78="Oui",0,Réglages!$B$11)+IF(I78="Oui",Réglages!$B$12,0)+IF(J78="Oui",Réglages!$B$13,0))))</f>
        <v/>
      </c>
      <c r="N78" s="19" t="str">
        <f aca="false">IF(A78="","",IF(M78&gt;=Réglages!$B$15,"Élevé",IF(M78&gt;=Réglages!$B$16,"Moyen","Faible")))</f>
        <v/>
      </c>
      <c r="O78" s="20" t="str">
        <f aca="false">IF(A78="","",IF(N78="Élevé",IF(AND(L78&lt;&gt;"",L78&lt;=90),"Appeler cette semaine : renouvellement proche","Appel ou rencontre personnelle"),IF(N78="Moyen","Invitation ciblée et un avantage inutilisé","Communications habituelles")))</f>
        <v/>
      </c>
    </row>
    <row r="79" customFormat="false" ht="15" hidden="false" customHeight="false" outlineLevel="0" collapsed="false">
      <c r="A79" s="15"/>
      <c r="B79" s="15"/>
      <c r="C79" s="12"/>
      <c r="D79" s="12"/>
      <c r="E79" s="12"/>
      <c r="F79" s="16"/>
      <c r="G79" s="12"/>
      <c r="H79" s="15"/>
      <c r="I79" s="15"/>
      <c r="J79" s="15"/>
      <c r="K79" s="17" t="str">
        <f aca="false">IF(A79="","",IF(C79="","",DATEDIF(C79,Réglages!$B$17,"m")))</f>
        <v/>
      </c>
      <c r="L79" s="17" t="str">
        <f aca="false">IF(OR(A79="",D79=""),"",D79-Réglages!$B$17)</f>
        <v/>
      </c>
      <c r="M79" s="18" t="str">
        <f aca="false">IF(A79="","",MAX(0,MIN(100,IF(OR(E79="",Réglages!$B$17-E79&gt;=365),Réglages!$B$5,IF(Réglages!$B$17-E79&gt;=180,Réglages!$B$6,0))+IF(F79="",0,IF(F79&lt;0.1,Réglages!$B$7,IF(F79&lt;=0.25,Réglages!$B$8,0)))+IF(G79="",0,IF(Réglages!$B$17-G79&gt;=180,Réglages!$B$9,0))+IF(AND(C79&lt;&gt;"",DATEDIF(C79,Réglages!$B$17,"m")&lt;12,OR(E79="",E79&lt;C79)),Réglages!$B$10,0)+IF(H79="Oui",0,Réglages!$B$11)+IF(I79="Oui",Réglages!$B$12,0)+IF(J79="Oui",Réglages!$B$13,0))))</f>
        <v/>
      </c>
      <c r="N79" s="19" t="str">
        <f aca="false">IF(A79="","",IF(M79&gt;=Réglages!$B$15,"Élevé",IF(M79&gt;=Réglages!$B$16,"Moyen","Faible")))</f>
        <v/>
      </c>
      <c r="O79" s="20" t="str">
        <f aca="false">IF(A79="","",IF(N79="Élevé",IF(AND(L79&lt;&gt;"",L79&lt;=90),"Appeler cette semaine : renouvellement proche","Appel ou rencontre personnelle"),IF(N79="Moyen","Invitation ciblée et un avantage inutilisé","Communications habituelles")))</f>
        <v/>
      </c>
    </row>
    <row r="80" customFormat="false" ht="15" hidden="false" customHeight="false" outlineLevel="0" collapsed="false">
      <c r="A80" s="15"/>
      <c r="B80" s="15"/>
      <c r="C80" s="12"/>
      <c r="D80" s="12"/>
      <c r="E80" s="12"/>
      <c r="F80" s="16"/>
      <c r="G80" s="12"/>
      <c r="H80" s="15"/>
      <c r="I80" s="15"/>
      <c r="J80" s="15"/>
      <c r="K80" s="17" t="str">
        <f aca="false">IF(A80="","",IF(C80="","",DATEDIF(C80,Réglages!$B$17,"m")))</f>
        <v/>
      </c>
      <c r="L80" s="17" t="str">
        <f aca="false">IF(OR(A80="",D80=""),"",D80-Réglages!$B$17)</f>
        <v/>
      </c>
      <c r="M80" s="18" t="str">
        <f aca="false">IF(A80="","",MAX(0,MIN(100,IF(OR(E80="",Réglages!$B$17-E80&gt;=365),Réglages!$B$5,IF(Réglages!$B$17-E80&gt;=180,Réglages!$B$6,0))+IF(F80="",0,IF(F80&lt;0.1,Réglages!$B$7,IF(F80&lt;=0.25,Réglages!$B$8,0)))+IF(G80="",0,IF(Réglages!$B$17-G80&gt;=180,Réglages!$B$9,0))+IF(AND(C80&lt;&gt;"",DATEDIF(C80,Réglages!$B$17,"m")&lt;12,OR(E80="",E80&lt;C80)),Réglages!$B$10,0)+IF(H80="Oui",0,Réglages!$B$11)+IF(I80="Oui",Réglages!$B$12,0)+IF(J80="Oui",Réglages!$B$13,0))))</f>
        <v/>
      </c>
      <c r="N80" s="19" t="str">
        <f aca="false">IF(A80="","",IF(M80&gt;=Réglages!$B$15,"Élevé",IF(M80&gt;=Réglages!$B$16,"Moyen","Faible")))</f>
        <v/>
      </c>
      <c r="O80" s="20" t="str">
        <f aca="false">IF(A80="","",IF(N80="Élevé",IF(AND(L80&lt;&gt;"",L80&lt;=90),"Appeler cette semaine : renouvellement proche","Appel ou rencontre personnelle"),IF(N80="Moyen","Invitation ciblée et un avantage inutilisé","Communications habituelles")))</f>
        <v/>
      </c>
    </row>
    <row r="81" customFormat="false" ht="15" hidden="false" customHeight="false" outlineLevel="0" collapsed="false">
      <c r="A81" s="15"/>
      <c r="B81" s="15"/>
      <c r="C81" s="12"/>
      <c r="D81" s="12"/>
      <c r="E81" s="12"/>
      <c r="F81" s="16"/>
      <c r="G81" s="12"/>
      <c r="H81" s="15"/>
      <c r="I81" s="15"/>
      <c r="J81" s="15"/>
      <c r="K81" s="17" t="str">
        <f aca="false">IF(A81="","",IF(C81="","",DATEDIF(C81,Réglages!$B$17,"m")))</f>
        <v/>
      </c>
      <c r="L81" s="17" t="str">
        <f aca="false">IF(OR(A81="",D81=""),"",D81-Réglages!$B$17)</f>
        <v/>
      </c>
      <c r="M81" s="18" t="str">
        <f aca="false">IF(A81="","",MAX(0,MIN(100,IF(OR(E81="",Réglages!$B$17-E81&gt;=365),Réglages!$B$5,IF(Réglages!$B$17-E81&gt;=180,Réglages!$B$6,0))+IF(F81="",0,IF(F81&lt;0.1,Réglages!$B$7,IF(F81&lt;=0.25,Réglages!$B$8,0)))+IF(G81="",0,IF(Réglages!$B$17-G81&gt;=180,Réglages!$B$9,0))+IF(AND(C81&lt;&gt;"",DATEDIF(C81,Réglages!$B$17,"m")&lt;12,OR(E81="",E81&lt;C81)),Réglages!$B$10,0)+IF(H81="Oui",0,Réglages!$B$11)+IF(I81="Oui",Réglages!$B$12,0)+IF(J81="Oui",Réglages!$B$13,0))))</f>
        <v/>
      </c>
      <c r="N81" s="19" t="str">
        <f aca="false">IF(A81="","",IF(M81&gt;=Réglages!$B$15,"Élevé",IF(M81&gt;=Réglages!$B$16,"Moyen","Faible")))</f>
        <v/>
      </c>
      <c r="O81" s="20" t="str">
        <f aca="false">IF(A81="","",IF(N81="Élevé",IF(AND(L81&lt;&gt;"",L81&lt;=90),"Appeler cette semaine : renouvellement proche","Appel ou rencontre personnelle"),IF(N81="Moyen","Invitation ciblée et un avantage inutilisé","Communications habituelles")))</f>
        <v/>
      </c>
    </row>
    <row r="82" customFormat="false" ht="15" hidden="false" customHeight="false" outlineLevel="0" collapsed="false">
      <c r="A82" s="15"/>
      <c r="B82" s="15"/>
      <c r="C82" s="12"/>
      <c r="D82" s="12"/>
      <c r="E82" s="12"/>
      <c r="F82" s="16"/>
      <c r="G82" s="12"/>
      <c r="H82" s="15"/>
      <c r="I82" s="15"/>
      <c r="J82" s="15"/>
      <c r="K82" s="17" t="str">
        <f aca="false">IF(A82="","",IF(C82="","",DATEDIF(C82,Réglages!$B$17,"m")))</f>
        <v/>
      </c>
      <c r="L82" s="17" t="str">
        <f aca="false">IF(OR(A82="",D82=""),"",D82-Réglages!$B$17)</f>
        <v/>
      </c>
      <c r="M82" s="18" t="str">
        <f aca="false">IF(A82="","",MAX(0,MIN(100,IF(OR(E82="",Réglages!$B$17-E82&gt;=365),Réglages!$B$5,IF(Réglages!$B$17-E82&gt;=180,Réglages!$B$6,0))+IF(F82="",0,IF(F82&lt;0.1,Réglages!$B$7,IF(F82&lt;=0.25,Réglages!$B$8,0)))+IF(G82="",0,IF(Réglages!$B$17-G82&gt;=180,Réglages!$B$9,0))+IF(AND(C82&lt;&gt;"",DATEDIF(C82,Réglages!$B$17,"m")&lt;12,OR(E82="",E82&lt;C82)),Réglages!$B$10,0)+IF(H82="Oui",0,Réglages!$B$11)+IF(I82="Oui",Réglages!$B$12,0)+IF(J82="Oui",Réglages!$B$13,0))))</f>
        <v/>
      </c>
      <c r="N82" s="19" t="str">
        <f aca="false">IF(A82="","",IF(M82&gt;=Réglages!$B$15,"Élevé",IF(M82&gt;=Réglages!$B$16,"Moyen","Faible")))</f>
        <v/>
      </c>
      <c r="O82" s="20" t="str">
        <f aca="false">IF(A82="","",IF(N82="Élevé",IF(AND(L82&lt;&gt;"",L82&lt;=90),"Appeler cette semaine : renouvellement proche","Appel ou rencontre personnelle"),IF(N82="Moyen","Invitation ciblée et un avantage inutilisé","Communications habituelles")))</f>
        <v/>
      </c>
    </row>
    <row r="83" customFormat="false" ht="15" hidden="false" customHeight="false" outlineLevel="0" collapsed="false">
      <c r="A83" s="15"/>
      <c r="B83" s="15"/>
      <c r="C83" s="12"/>
      <c r="D83" s="12"/>
      <c r="E83" s="12"/>
      <c r="F83" s="16"/>
      <c r="G83" s="12"/>
      <c r="H83" s="15"/>
      <c r="I83" s="15"/>
      <c r="J83" s="15"/>
      <c r="K83" s="17" t="str">
        <f aca="false">IF(A83="","",IF(C83="","",DATEDIF(C83,Réglages!$B$17,"m")))</f>
        <v/>
      </c>
      <c r="L83" s="17" t="str">
        <f aca="false">IF(OR(A83="",D83=""),"",D83-Réglages!$B$17)</f>
        <v/>
      </c>
      <c r="M83" s="18" t="str">
        <f aca="false">IF(A83="","",MAX(0,MIN(100,IF(OR(E83="",Réglages!$B$17-E83&gt;=365),Réglages!$B$5,IF(Réglages!$B$17-E83&gt;=180,Réglages!$B$6,0))+IF(F83="",0,IF(F83&lt;0.1,Réglages!$B$7,IF(F83&lt;=0.25,Réglages!$B$8,0)))+IF(G83="",0,IF(Réglages!$B$17-G83&gt;=180,Réglages!$B$9,0))+IF(AND(C83&lt;&gt;"",DATEDIF(C83,Réglages!$B$17,"m")&lt;12,OR(E83="",E83&lt;C83)),Réglages!$B$10,0)+IF(H83="Oui",0,Réglages!$B$11)+IF(I83="Oui",Réglages!$B$12,0)+IF(J83="Oui",Réglages!$B$13,0))))</f>
        <v/>
      </c>
      <c r="N83" s="19" t="str">
        <f aca="false">IF(A83="","",IF(M83&gt;=Réglages!$B$15,"Élevé",IF(M83&gt;=Réglages!$B$16,"Moyen","Faible")))</f>
        <v/>
      </c>
      <c r="O83" s="20" t="str">
        <f aca="false">IF(A83="","",IF(N83="Élevé",IF(AND(L83&lt;&gt;"",L83&lt;=90),"Appeler cette semaine : renouvellement proche","Appel ou rencontre personnelle"),IF(N83="Moyen","Invitation ciblée et un avantage inutilisé","Communications habituelles")))</f>
        <v/>
      </c>
    </row>
    <row r="84" customFormat="false" ht="15" hidden="false" customHeight="false" outlineLevel="0" collapsed="false">
      <c r="A84" s="15"/>
      <c r="B84" s="15"/>
      <c r="C84" s="12"/>
      <c r="D84" s="12"/>
      <c r="E84" s="12"/>
      <c r="F84" s="16"/>
      <c r="G84" s="12"/>
      <c r="H84" s="15"/>
      <c r="I84" s="15"/>
      <c r="J84" s="15"/>
      <c r="K84" s="17" t="str">
        <f aca="false">IF(A84="","",IF(C84="","",DATEDIF(C84,Réglages!$B$17,"m")))</f>
        <v/>
      </c>
      <c r="L84" s="17" t="str">
        <f aca="false">IF(OR(A84="",D84=""),"",D84-Réglages!$B$17)</f>
        <v/>
      </c>
      <c r="M84" s="18" t="str">
        <f aca="false">IF(A84="","",MAX(0,MIN(100,IF(OR(E84="",Réglages!$B$17-E84&gt;=365),Réglages!$B$5,IF(Réglages!$B$17-E84&gt;=180,Réglages!$B$6,0))+IF(F84="",0,IF(F84&lt;0.1,Réglages!$B$7,IF(F84&lt;=0.25,Réglages!$B$8,0)))+IF(G84="",0,IF(Réglages!$B$17-G84&gt;=180,Réglages!$B$9,0))+IF(AND(C84&lt;&gt;"",DATEDIF(C84,Réglages!$B$17,"m")&lt;12,OR(E84="",E84&lt;C84)),Réglages!$B$10,0)+IF(H84="Oui",0,Réglages!$B$11)+IF(I84="Oui",Réglages!$B$12,0)+IF(J84="Oui",Réglages!$B$13,0))))</f>
        <v/>
      </c>
      <c r="N84" s="19" t="str">
        <f aca="false">IF(A84="","",IF(M84&gt;=Réglages!$B$15,"Élevé",IF(M84&gt;=Réglages!$B$16,"Moyen","Faible")))</f>
        <v/>
      </c>
      <c r="O84" s="20" t="str">
        <f aca="false">IF(A84="","",IF(N84="Élevé",IF(AND(L84&lt;&gt;"",L84&lt;=90),"Appeler cette semaine : renouvellement proche","Appel ou rencontre personnelle"),IF(N84="Moyen","Invitation ciblée et un avantage inutilisé","Communications habituelles")))</f>
        <v/>
      </c>
    </row>
    <row r="85" customFormat="false" ht="15" hidden="false" customHeight="false" outlineLevel="0" collapsed="false">
      <c r="A85" s="15"/>
      <c r="B85" s="15"/>
      <c r="C85" s="12"/>
      <c r="D85" s="12"/>
      <c r="E85" s="12"/>
      <c r="F85" s="16"/>
      <c r="G85" s="12"/>
      <c r="H85" s="15"/>
      <c r="I85" s="15"/>
      <c r="J85" s="15"/>
      <c r="K85" s="17" t="str">
        <f aca="false">IF(A85="","",IF(C85="","",DATEDIF(C85,Réglages!$B$17,"m")))</f>
        <v/>
      </c>
      <c r="L85" s="17" t="str">
        <f aca="false">IF(OR(A85="",D85=""),"",D85-Réglages!$B$17)</f>
        <v/>
      </c>
      <c r="M85" s="18" t="str">
        <f aca="false">IF(A85="","",MAX(0,MIN(100,IF(OR(E85="",Réglages!$B$17-E85&gt;=365),Réglages!$B$5,IF(Réglages!$B$17-E85&gt;=180,Réglages!$B$6,0))+IF(F85="",0,IF(F85&lt;0.1,Réglages!$B$7,IF(F85&lt;=0.25,Réglages!$B$8,0)))+IF(G85="",0,IF(Réglages!$B$17-G85&gt;=180,Réglages!$B$9,0))+IF(AND(C85&lt;&gt;"",DATEDIF(C85,Réglages!$B$17,"m")&lt;12,OR(E85="",E85&lt;C85)),Réglages!$B$10,0)+IF(H85="Oui",0,Réglages!$B$11)+IF(I85="Oui",Réglages!$B$12,0)+IF(J85="Oui",Réglages!$B$13,0))))</f>
        <v/>
      </c>
      <c r="N85" s="19" t="str">
        <f aca="false">IF(A85="","",IF(M85&gt;=Réglages!$B$15,"Élevé",IF(M85&gt;=Réglages!$B$16,"Moyen","Faible")))</f>
        <v/>
      </c>
      <c r="O85" s="20" t="str">
        <f aca="false">IF(A85="","",IF(N85="Élevé",IF(AND(L85&lt;&gt;"",L85&lt;=90),"Appeler cette semaine : renouvellement proche","Appel ou rencontre personnelle"),IF(N85="Moyen","Invitation ciblée et un avantage inutilisé","Communications habituelles")))</f>
        <v/>
      </c>
    </row>
    <row r="86" customFormat="false" ht="15" hidden="false" customHeight="false" outlineLevel="0" collapsed="false">
      <c r="A86" s="15"/>
      <c r="B86" s="15"/>
      <c r="C86" s="12"/>
      <c r="D86" s="12"/>
      <c r="E86" s="12"/>
      <c r="F86" s="16"/>
      <c r="G86" s="12"/>
      <c r="H86" s="15"/>
      <c r="I86" s="15"/>
      <c r="J86" s="15"/>
      <c r="K86" s="17" t="str">
        <f aca="false">IF(A86="","",IF(C86="","",DATEDIF(C86,Réglages!$B$17,"m")))</f>
        <v/>
      </c>
      <c r="L86" s="17" t="str">
        <f aca="false">IF(OR(A86="",D86=""),"",D86-Réglages!$B$17)</f>
        <v/>
      </c>
      <c r="M86" s="18" t="str">
        <f aca="false">IF(A86="","",MAX(0,MIN(100,IF(OR(E86="",Réglages!$B$17-E86&gt;=365),Réglages!$B$5,IF(Réglages!$B$17-E86&gt;=180,Réglages!$B$6,0))+IF(F86="",0,IF(F86&lt;0.1,Réglages!$B$7,IF(F86&lt;=0.25,Réglages!$B$8,0)))+IF(G86="",0,IF(Réglages!$B$17-G86&gt;=180,Réglages!$B$9,0))+IF(AND(C86&lt;&gt;"",DATEDIF(C86,Réglages!$B$17,"m")&lt;12,OR(E86="",E86&lt;C86)),Réglages!$B$10,0)+IF(H86="Oui",0,Réglages!$B$11)+IF(I86="Oui",Réglages!$B$12,0)+IF(J86="Oui",Réglages!$B$13,0))))</f>
        <v/>
      </c>
      <c r="N86" s="19" t="str">
        <f aca="false">IF(A86="","",IF(M86&gt;=Réglages!$B$15,"Élevé",IF(M86&gt;=Réglages!$B$16,"Moyen","Faible")))</f>
        <v/>
      </c>
      <c r="O86" s="20" t="str">
        <f aca="false">IF(A86="","",IF(N86="Élevé",IF(AND(L86&lt;&gt;"",L86&lt;=90),"Appeler cette semaine : renouvellement proche","Appel ou rencontre personnelle"),IF(N86="Moyen","Invitation ciblée et un avantage inutilisé","Communications habituelles")))</f>
        <v/>
      </c>
    </row>
    <row r="87" customFormat="false" ht="15" hidden="false" customHeight="false" outlineLevel="0" collapsed="false">
      <c r="A87" s="15"/>
      <c r="B87" s="15"/>
      <c r="C87" s="12"/>
      <c r="D87" s="12"/>
      <c r="E87" s="12"/>
      <c r="F87" s="16"/>
      <c r="G87" s="12"/>
      <c r="H87" s="15"/>
      <c r="I87" s="15"/>
      <c r="J87" s="15"/>
      <c r="K87" s="17" t="str">
        <f aca="false">IF(A87="","",IF(C87="","",DATEDIF(C87,Réglages!$B$17,"m")))</f>
        <v/>
      </c>
      <c r="L87" s="17" t="str">
        <f aca="false">IF(OR(A87="",D87=""),"",D87-Réglages!$B$17)</f>
        <v/>
      </c>
      <c r="M87" s="18" t="str">
        <f aca="false">IF(A87="","",MAX(0,MIN(100,IF(OR(E87="",Réglages!$B$17-E87&gt;=365),Réglages!$B$5,IF(Réglages!$B$17-E87&gt;=180,Réglages!$B$6,0))+IF(F87="",0,IF(F87&lt;0.1,Réglages!$B$7,IF(F87&lt;=0.25,Réglages!$B$8,0)))+IF(G87="",0,IF(Réglages!$B$17-G87&gt;=180,Réglages!$B$9,0))+IF(AND(C87&lt;&gt;"",DATEDIF(C87,Réglages!$B$17,"m")&lt;12,OR(E87="",E87&lt;C87)),Réglages!$B$10,0)+IF(H87="Oui",0,Réglages!$B$11)+IF(I87="Oui",Réglages!$B$12,0)+IF(J87="Oui",Réglages!$B$13,0))))</f>
        <v/>
      </c>
      <c r="N87" s="19" t="str">
        <f aca="false">IF(A87="","",IF(M87&gt;=Réglages!$B$15,"Élevé",IF(M87&gt;=Réglages!$B$16,"Moyen","Faible")))</f>
        <v/>
      </c>
      <c r="O87" s="20" t="str">
        <f aca="false">IF(A87="","",IF(N87="Élevé",IF(AND(L87&lt;&gt;"",L87&lt;=90),"Appeler cette semaine : renouvellement proche","Appel ou rencontre personnelle"),IF(N87="Moyen","Invitation ciblée et un avantage inutilisé","Communications habituelles")))</f>
        <v/>
      </c>
    </row>
    <row r="88" customFormat="false" ht="15" hidden="false" customHeight="false" outlineLevel="0" collapsed="false">
      <c r="A88" s="15"/>
      <c r="B88" s="15"/>
      <c r="C88" s="12"/>
      <c r="D88" s="12"/>
      <c r="E88" s="12"/>
      <c r="F88" s="16"/>
      <c r="G88" s="12"/>
      <c r="H88" s="15"/>
      <c r="I88" s="15"/>
      <c r="J88" s="15"/>
      <c r="K88" s="17" t="str">
        <f aca="false">IF(A88="","",IF(C88="","",DATEDIF(C88,Réglages!$B$17,"m")))</f>
        <v/>
      </c>
      <c r="L88" s="17" t="str">
        <f aca="false">IF(OR(A88="",D88=""),"",D88-Réglages!$B$17)</f>
        <v/>
      </c>
      <c r="M88" s="18" t="str">
        <f aca="false">IF(A88="","",MAX(0,MIN(100,IF(OR(E88="",Réglages!$B$17-E88&gt;=365),Réglages!$B$5,IF(Réglages!$B$17-E88&gt;=180,Réglages!$B$6,0))+IF(F88="",0,IF(F88&lt;0.1,Réglages!$B$7,IF(F88&lt;=0.25,Réglages!$B$8,0)))+IF(G88="",0,IF(Réglages!$B$17-G88&gt;=180,Réglages!$B$9,0))+IF(AND(C88&lt;&gt;"",DATEDIF(C88,Réglages!$B$17,"m")&lt;12,OR(E88="",E88&lt;C88)),Réglages!$B$10,0)+IF(H88="Oui",0,Réglages!$B$11)+IF(I88="Oui",Réglages!$B$12,0)+IF(J88="Oui",Réglages!$B$13,0))))</f>
        <v/>
      </c>
      <c r="N88" s="19" t="str">
        <f aca="false">IF(A88="","",IF(M88&gt;=Réglages!$B$15,"Élevé",IF(M88&gt;=Réglages!$B$16,"Moyen","Faible")))</f>
        <v/>
      </c>
      <c r="O88" s="20" t="str">
        <f aca="false">IF(A88="","",IF(N88="Élevé",IF(AND(L88&lt;&gt;"",L88&lt;=90),"Appeler cette semaine : renouvellement proche","Appel ou rencontre personnelle"),IF(N88="Moyen","Invitation ciblée et un avantage inutilisé","Communications habituelles")))</f>
        <v/>
      </c>
    </row>
    <row r="89" customFormat="false" ht="15" hidden="false" customHeight="false" outlineLevel="0" collapsed="false">
      <c r="A89" s="15"/>
      <c r="B89" s="15"/>
      <c r="C89" s="12"/>
      <c r="D89" s="12"/>
      <c r="E89" s="12"/>
      <c r="F89" s="16"/>
      <c r="G89" s="12"/>
      <c r="H89" s="15"/>
      <c r="I89" s="15"/>
      <c r="J89" s="15"/>
      <c r="K89" s="17" t="str">
        <f aca="false">IF(A89="","",IF(C89="","",DATEDIF(C89,Réglages!$B$17,"m")))</f>
        <v/>
      </c>
      <c r="L89" s="17" t="str">
        <f aca="false">IF(OR(A89="",D89=""),"",D89-Réglages!$B$17)</f>
        <v/>
      </c>
      <c r="M89" s="18" t="str">
        <f aca="false">IF(A89="","",MAX(0,MIN(100,IF(OR(E89="",Réglages!$B$17-E89&gt;=365),Réglages!$B$5,IF(Réglages!$B$17-E89&gt;=180,Réglages!$B$6,0))+IF(F89="",0,IF(F89&lt;0.1,Réglages!$B$7,IF(F89&lt;=0.25,Réglages!$B$8,0)))+IF(G89="",0,IF(Réglages!$B$17-G89&gt;=180,Réglages!$B$9,0))+IF(AND(C89&lt;&gt;"",DATEDIF(C89,Réglages!$B$17,"m")&lt;12,OR(E89="",E89&lt;C89)),Réglages!$B$10,0)+IF(H89="Oui",0,Réglages!$B$11)+IF(I89="Oui",Réglages!$B$12,0)+IF(J89="Oui",Réglages!$B$13,0))))</f>
        <v/>
      </c>
      <c r="N89" s="19" t="str">
        <f aca="false">IF(A89="","",IF(M89&gt;=Réglages!$B$15,"Élevé",IF(M89&gt;=Réglages!$B$16,"Moyen","Faible")))</f>
        <v/>
      </c>
      <c r="O89" s="20" t="str">
        <f aca="false">IF(A89="","",IF(N89="Élevé",IF(AND(L89&lt;&gt;"",L89&lt;=90),"Appeler cette semaine : renouvellement proche","Appel ou rencontre personnelle"),IF(N89="Moyen","Invitation ciblée et un avantage inutilisé","Communications habituelles")))</f>
        <v/>
      </c>
    </row>
    <row r="90" customFormat="false" ht="15" hidden="false" customHeight="false" outlineLevel="0" collapsed="false">
      <c r="A90" s="15"/>
      <c r="B90" s="15"/>
      <c r="C90" s="12"/>
      <c r="D90" s="12"/>
      <c r="E90" s="12"/>
      <c r="F90" s="16"/>
      <c r="G90" s="12"/>
      <c r="H90" s="15"/>
      <c r="I90" s="15"/>
      <c r="J90" s="15"/>
      <c r="K90" s="17" t="str">
        <f aca="false">IF(A90="","",IF(C90="","",DATEDIF(C90,Réglages!$B$17,"m")))</f>
        <v/>
      </c>
      <c r="L90" s="17" t="str">
        <f aca="false">IF(OR(A90="",D90=""),"",D90-Réglages!$B$17)</f>
        <v/>
      </c>
      <c r="M90" s="18" t="str">
        <f aca="false">IF(A90="","",MAX(0,MIN(100,IF(OR(E90="",Réglages!$B$17-E90&gt;=365),Réglages!$B$5,IF(Réglages!$B$17-E90&gt;=180,Réglages!$B$6,0))+IF(F90="",0,IF(F90&lt;0.1,Réglages!$B$7,IF(F90&lt;=0.25,Réglages!$B$8,0)))+IF(G90="",0,IF(Réglages!$B$17-G90&gt;=180,Réglages!$B$9,0))+IF(AND(C90&lt;&gt;"",DATEDIF(C90,Réglages!$B$17,"m")&lt;12,OR(E90="",E90&lt;C90)),Réglages!$B$10,0)+IF(H90="Oui",0,Réglages!$B$11)+IF(I90="Oui",Réglages!$B$12,0)+IF(J90="Oui",Réglages!$B$13,0))))</f>
        <v/>
      </c>
      <c r="N90" s="19" t="str">
        <f aca="false">IF(A90="","",IF(M90&gt;=Réglages!$B$15,"Élevé",IF(M90&gt;=Réglages!$B$16,"Moyen","Faible")))</f>
        <v/>
      </c>
      <c r="O90" s="20" t="str">
        <f aca="false">IF(A90="","",IF(N90="Élevé",IF(AND(L90&lt;&gt;"",L90&lt;=90),"Appeler cette semaine : renouvellement proche","Appel ou rencontre personnelle"),IF(N90="Moyen","Invitation ciblée et un avantage inutilisé","Communications habituelles")))</f>
        <v/>
      </c>
    </row>
    <row r="91" customFormat="false" ht="15" hidden="false" customHeight="false" outlineLevel="0" collapsed="false">
      <c r="A91" s="15"/>
      <c r="B91" s="15"/>
      <c r="C91" s="12"/>
      <c r="D91" s="12"/>
      <c r="E91" s="12"/>
      <c r="F91" s="16"/>
      <c r="G91" s="12"/>
      <c r="H91" s="15"/>
      <c r="I91" s="15"/>
      <c r="J91" s="15"/>
      <c r="K91" s="17" t="str">
        <f aca="false">IF(A91="","",IF(C91="","",DATEDIF(C91,Réglages!$B$17,"m")))</f>
        <v/>
      </c>
      <c r="L91" s="17" t="str">
        <f aca="false">IF(OR(A91="",D91=""),"",D91-Réglages!$B$17)</f>
        <v/>
      </c>
      <c r="M91" s="18" t="str">
        <f aca="false">IF(A91="","",MAX(0,MIN(100,IF(OR(E91="",Réglages!$B$17-E91&gt;=365),Réglages!$B$5,IF(Réglages!$B$17-E91&gt;=180,Réglages!$B$6,0))+IF(F91="",0,IF(F91&lt;0.1,Réglages!$B$7,IF(F91&lt;=0.25,Réglages!$B$8,0)))+IF(G91="",0,IF(Réglages!$B$17-G91&gt;=180,Réglages!$B$9,0))+IF(AND(C91&lt;&gt;"",DATEDIF(C91,Réglages!$B$17,"m")&lt;12,OR(E91="",E91&lt;C91)),Réglages!$B$10,0)+IF(H91="Oui",0,Réglages!$B$11)+IF(I91="Oui",Réglages!$B$12,0)+IF(J91="Oui",Réglages!$B$13,0))))</f>
        <v/>
      </c>
      <c r="N91" s="19" t="str">
        <f aca="false">IF(A91="","",IF(M91&gt;=Réglages!$B$15,"Élevé",IF(M91&gt;=Réglages!$B$16,"Moyen","Faible")))</f>
        <v/>
      </c>
      <c r="O91" s="20" t="str">
        <f aca="false">IF(A91="","",IF(N91="Élevé",IF(AND(L91&lt;&gt;"",L91&lt;=90),"Appeler cette semaine : renouvellement proche","Appel ou rencontre personnelle"),IF(N91="Moyen","Invitation ciblée et un avantage inutilisé","Communications habituelles")))</f>
        <v/>
      </c>
    </row>
    <row r="92" customFormat="false" ht="15" hidden="false" customHeight="false" outlineLevel="0" collapsed="false">
      <c r="A92" s="15"/>
      <c r="B92" s="15"/>
      <c r="C92" s="12"/>
      <c r="D92" s="12"/>
      <c r="E92" s="12"/>
      <c r="F92" s="16"/>
      <c r="G92" s="12"/>
      <c r="H92" s="15"/>
      <c r="I92" s="15"/>
      <c r="J92" s="15"/>
      <c r="K92" s="17" t="str">
        <f aca="false">IF(A92="","",IF(C92="","",DATEDIF(C92,Réglages!$B$17,"m")))</f>
        <v/>
      </c>
      <c r="L92" s="17" t="str">
        <f aca="false">IF(OR(A92="",D92=""),"",D92-Réglages!$B$17)</f>
        <v/>
      </c>
      <c r="M92" s="18" t="str">
        <f aca="false">IF(A92="","",MAX(0,MIN(100,IF(OR(E92="",Réglages!$B$17-E92&gt;=365),Réglages!$B$5,IF(Réglages!$B$17-E92&gt;=180,Réglages!$B$6,0))+IF(F92="",0,IF(F92&lt;0.1,Réglages!$B$7,IF(F92&lt;=0.25,Réglages!$B$8,0)))+IF(G92="",0,IF(Réglages!$B$17-G92&gt;=180,Réglages!$B$9,0))+IF(AND(C92&lt;&gt;"",DATEDIF(C92,Réglages!$B$17,"m")&lt;12,OR(E92="",E92&lt;C92)),Réglages!$B$10,0)+IF(H92="Oui",0,Réglages!$B$11)+IF(I92="Oui",Réglages!$B$12,0)+IF(J92="Oui",Réglages!$B$13,0))))</f>
        <v/>
      </c>
      <c r="N92" s="19" t="str">
        <f aca="false">IF(A92="","",IF(M92&gt;=Réglages!$B$15,"Élevé",IF(M92&gt;=Réglages!$B$16,"Moyen","Faible")))</f>
        <v/>
      </c>
      <c r="O92" s="20" t="str">
        <f aca="false">IF(A92="","",IF(N92="Élevé",IF(AND(L92&lt;&gt;"",L92&lt;=90),"Appeler cette semaine : renouvellement proche","Appel ou rencontre personnelle"),IF(N92="Moyen","Invitation ciblée et un avantage inutilisé","Communications habituelles")))</f>
        <v/>
      </c>
    </row>
    <row r="93" customFormat="false" ht="15" hidden="false" customHeight="false" outlineLevel="0" collapsed="false">
      <c r="A93" s="15"/>
      <c r="B93" s="15"/>
      <c r="C93" s="12"/>
      <c r="D93" s="12"/>
      <c r="E93" s="12"/>
      <c r="F93" s="16"/>
      <c r="G93" s="12"/>
      <c r="H93" s="15"/>
      <c r="I93" s="15"/>
      <c r="J93" s="15"/>
      <c r="K93" s="17" t="str">
        <f aca="false">IF(A93="","",IF(C93="","",DATEDIF(C93,Réglages!$B$17,"m")))</f>
        <v/>
      </c>
      <c r="L93" s="17" t="str">
        <f aca="false">IF(OR(A93="",D93=""),"",D93-Réglages!$B$17)</f>
        <v/>
      </c>
      <c r="M93" s="18" t="str">
        <f aca="false">IF(A93="","",MAX(0,MIN(100,IF(OR(E93="",Réglages!$B$17-E93&gt;=365),Réglages!$B$5,IF(Réglages!$B$17-E93&gt;=180,Réglages!$B$6,0))+IF(F93="",0,IF(F93&lt;0.1,Réglages!$B$7,IF(F93&lt;=0.25,Réglages!$B$8,0)))+IF(G93="",0,IF(Réglages!$B$17-G93&gt;=180,Réglages!$B$9,0))+IF(AND(C93&lt;&gt;"",DATEDIF(C93,Réglages!$B$17,"m")&lt;12,OR(E93="",E93&lt;C93)),Réglages!$B$10,0)+IF(H93="Oui",0,Réglages!$B$11)+IF(I93="Oui",Réglages!$B$12,0)+IF(J93="Oui",Réglages!$B$13,0))))</f>
        <v/>
      </c>
      <c r="N93" s="19" t="str">
        <f aca="false">IF(A93="","",IF(M93&gt;=Réglages!$B$15,"Élevé",IF(M93&gt;=Réglages!$B$16,"Moyen","Faible")))</f>
        <v/>
      </c>
      <c r="O93" s="20" t="str">
        <f aca="false">IF(A93="","",IF(N93="Élevé",IF(AND(L93&lt;&gt;"",L93&lt;=90),"Appeler cette semaine : renouvellement proche","Appel ou rencontre personnelle"),IF(N93="Moyen","Invitation ciblée et un avantage inutilisé","Communications habituelles")))</f>
        <v/>
      </c>
    </row>
    <row r="94" customFormat="false" ht="15" hidden="false" customHeight="false" outlineLevel="0" collapsed="false">
      <c r="A94" s="15"/>
      <c r="B94" s="15"/>
      <c r="C94" s="12"/>
      <c r="D94" s="12"/>
      <c r="E94" s="12"/>
      <c r="F94" s="16"/>
      <c r="G94" s="12"/>
      <c r="H94" s="15"/>
      <c r="I94" s="15"/>
      <c r="J94" s="15"/>
      <c r="K94" s="17" t="str">
        <f aca="false">IF(A94="","",IF(C94="","",DATEDIF(C94,Réglages!$B$17,"m")))</f>
        <v/>
      </c>
      <c r="L94" s="17" t="str">
        <f aca="false">IF(OR(A94="",D94=""),"",D94-Réglages!$B$17)</f>
        <v/>
      </c>
      <c r="M94" s="18" t="str">
        <f aca="false">IF(A94="","",MAX(0,MIN(100,IF(OR(E94="",Réglages!$B$17-E94&gt;=365),Réglages!$B$5,IF(Réglages!$B$17-E94&gt;=180,Réglages!$B$6,0))+IF(F94="",0,IF(F94&lt;0.1,Réglages!$B$7,IF(F94&lt;=0.25,Réglages!$B$8,0)))+IF(G94="",0,IF(Réglages!$B$17-G94&gt;=180,Réglages!$B$9,0))+IF(AND(C94&lt;&gt;"",DATEDIF(C94,Réglages!$B$17,"m")&lt;12,OR(E94="",E94&lt;C94)),Réglages!$B$10,0)+IF(H94="Oui",0,Réglages!$B$11)+IF(I94="Oui",Réglages!$B$12,0)+IF(J94="Oui",Réglages!$B$13,0))))</f>
        <v/>
      </c>
      <c r="N94" s="19" t="str">
        <f aca="false">IF(A94="","",IF(M94&gt;=Réglages!$B$15,"Élevé",IF(M94&gt;=Réglages!$B$16,"Moyen","Faible")))</f>
        <v/>
      </c>
      <c r="O94" s="20" t="str">
        <f aca="false">IF(A94="","",IF(N94="Élevé",IF(AND(L94&lt;&gt;"",L94&lt;=90),"Appeler cette semaine : renouvellement proche","Appel ou rencontre personnelle"),IF(N94="Moyen","Invitation ciblée et un avantage inutilisé","Communications habituelles")))</f>
        <v/>
      </c>
    </row>
    <row r="95" customFormat="false" ht="15" hidden="false" customHeight="false" outlineLevel="0" collapsed="false">
      <c r="A95" s="15"/>
      <c r="B95" s="15"/>
      <c r="C95" s="12"/>
      <c r="D95" s="12"/>
      <c r="E95" s="12"/>
      <c r="F95" s="16"/>
      <c r="G95" s="12"/>
      <c r="H95" s="15"/>
      <c r="I95" s="15"/>
      <c r="J95" s="15"/>
      <c r="K95" s="17" t="str">
        <f aca="false">IF(A95="","",IF(C95="","",DATEDIF(C95,Réglages!$B$17,"m")))</f>
        <v/>
      </c>
      <c r="L95" s="17" t="str">
        <f aca="false">IF(OR(A95="",D95=""),"",D95-Réglages!$B$17)</f>
        <v/>
      </c>
      <c r="M95" s="18" t="str">
        <f aca="false">IF(A95="","",MAX(0,MIN(100,IF(OR(E95="",Réglages!$B$17-E95&gt;=365),Réglages!$B$5,IF(Réglages!$B$17-E95&gt;=180,Réglages!$B$6,0))+IF(F95="",0,IF(F95&lt;0.1,Réglages!$B$7,IF(F95&lt;=0.25,Réglages!$B$8,0)))+IF(G95="",0,IF(Réglages!$B$17-G95&gt;=180,Réglages!$B$9,0))+IF(AND(C95&lt;&gt;"",DATEDIF(C95,Réglages!$B$17,"m")&lt;12,OR(E95="",E95&lt;C95)),Réglages!$B$10,0)+IF(H95="Oui",0,Réglages!$B$11)+IF(I95="Oui",Réglages!$B$12,0)+IF(J95="Oui",Réglages!$B$13,0))))</f>
        <v/>
      </c>
      <c r="N95" s="19" t="str">
        <f aca="false">IF(A95="","",IF(M95&gt;=Réglages!$B$15,"Élevé",IF(M95&gt;=Réglages!$B$16,"Moyen","Faible")))</f>
        <v/>
      </c>
      <c r="O95" s="20" t="str">
        <f aca="false">IF(A95="","",IF(N95="Élevé",IF(AND(L95&lt;&gt;"",L95&lt;=90),"Appeler cette semaine : renouvellement proche","Appel ou rencontre personnelle"),IF(N95="Moyen","Invitation ciblée et un avantage inutilisé","Communications habituelles")))</f>
        <v/>
      </c>
    </row>
    <row r="96" customFormat="false" ht="15" hidden="false" customHeight="false" outlineLevel="0" collapsed="false">
      <c r="A96" s="15"/>
      <c r="B96" s="15"/>
      <c r="C96" s="12"/>
      <c r="D96" s="12"/>
      <c r="E96" s="12"/>
      <c r="F96" s="16"/>
      <c r="G96" s="12"/>
      <c r="H96" s="15"/>
      <c r="I96" s="15"/>
      <c r="J96" s="15"/>
      <c r="K96" s="17" t="str">
        <f aca="false">IF(A96="","",IF(C96="","",DATEDIF(C96,Réglages!$B$17,"m")))</f>
        <v/>
      </c>
      <c r="L96" s="17" t="str">
        <f aca="false">IF(OR(A96="",D96=""),"",D96-Réglages!$B$17)</f>
        <v/>
      </c>
      <c r="M96" s="18" t="str">
        <f aca="false">IF(A96="","",MAX(0,MIN(100,IF(OR(E96="",Réglages!$B$17-E96&gt;=365),Réglages!$B$5,IF(Réglages!$B$17-E96&gt;=180,Réglages!$B$6,0))+IF(F96="",0,IF(F96&lt;0.1,Réglages!$B$7,IF(F96&lt;=0.25,Réglages!$B$8,0)))+IF(G96="",0,IF(Réglages!$B$17-G96&gt;=180,Réglages!$B$9,0))+IF(AND(C96&lt;&gt;"",DATEDIF(C96,Réglages!$B$17,"m")&lt;12,OR(E96="",E96&lt;C96)),Réglages!$B$10,0)+IF(H96="Oui",0,Réglages!$B$11)+IF(I96="Oui",Réglages!$B$12,0)+IF(J96="Oui",Réglages!$B$13,0))))</f>
        <v/>
      </c>
      <c r="N96" s="19" t="str">
        <f aca="false">IF(A96="","",IF(M96&gt;=Réglages!$B$15,"Élevé",IF(M96&gt;=Réglages!$B$16,"Moyen","Faible")))</f>
        <v/>
      </c>
      <c r="O96" s="20" t="str">
        <f aca="false">IF(A96="","",IF(N96="Élevé",IF(AND(L96&lt;&gt;"",L96&lt;=90),"Appeler cette semaine : renouvellement proche","Appel ou rencontre personnelle"),IF(N96="Moyen","Invitation ciblée et un avantage inutilisé","Communications habituelles")))</f>
        <v/>
      </c>
    </row>
    <row r="97" customFormat="false" ht="15" hidden="false" customHeight="false" outlineLevel="0" collapsed="false">
      <c r="A97" s="15"/>
      <c r="B97" s="15"/>
      <c r="C97" s="12"/>
      <c r="D97" s="12"/>
      <c r="E97" s="12"/>
      <c r="F97" s="16"/>
      <c r="G97" s="12"/>
      <c r="H97" s="15"/>
      <c r="I97" s="15"/>
      <c r="J97" s="15"/>
      <c r="K97" s="17" t="str">
        <f aca="false">IF(A97="","",IF(C97="","",DATEDIF(C97,Réglages!$B$17,"m")))</f>
        <v/>
      </c>
      <c r="L97" s="17" t="str">
        <f aca="false">IF(OR(A97="",D97=""),"",D97-Réglages!$B$17)</f>
        <v/>
      </c>
      <c r="M97" s="18" t="str">
        <f aca="false">IF(A97="","",MAX(0,MIN(100,IF(OR(E97="",Réglages!$B$17-E97&gt;=365),Réglages!$B$5,IF(Réglages!$B$17-E97&gt;=180,Réglages!$B$6,0))+IF(F97="",0,IF(F97&lt;0.1,Réglages!$B$7,IF(F97&lt;=0.25,Réglages!$B$8,0)))+IF(G97="",0,IF(Réglages!$B$17-G97&gt;=180,Réglages!$B$9,0))+IF(AND(C97&lt;&gt;"",DATEDIF(C97,Réglages!$B$17,"m")&lt;12,OR(E97="",E97&lt;C97)),Réglages!$B$10,0)+IF(H97="Oui",0,Réglages!$B$11)+IF(I97="Oui",Réglages!$B$12,0)+IF(J97="Oui",Réglages!$B$13,0))))</f>
        <v/>
      </c>
      <c r="N97" s="19" t="str">
        <f aca="false">IF(A97="","",IF(M97&gt;=Réglages!$B$15,"Élevé",IF(M97&gt;=Réglages!$B$16,"Moyen","Faible")))</f>
        <v/>
      </c>
      <c r="O97" s="20" t="str">
        <f aca="false">IF(A97="","",IF(N97="Élevé",IF(AND(L97&lt;&gt;"",L97&lt;=90),"Appeler cette semaine : renouvellement proche","Appel ou rencontre personnelle"),IF(N97="Moyen","Invitation ciblée et un avantage inutilisé","Communications habituelles")))</f>
        <v/>
      </c>
    </row>
    <row r="98" customFormat="false" ht="15" hidden="false" customHeight="false" outlineLevel="0" collapsed="false">
      <c r="A98" s="15"/>
      <c r="B98" s="15"/>
      <c r="C98" s="12"/>
      <c r="D98" s="12"/>
      <c r="E98" s="12"/>
      <c r="F98" s="16"/>
      <c r="G98" s="12"/>
      <c r="H98" s="15"/>
      <c r="I98" s="15"/>
      <c r="J98" s="15"/>
      <c r="K98" s="17" t="str">
        <f aca="false">IF(A98="","",IF(C98="","",DATEDIF(C98,Réglages!$B$17,"m")))</f>
        <v/>
      </c>
      <c r="L98" s="17" t="str">
        <f aca="false">IF(OR(A98="",D98=""),"",D98-Réglages!$B$17)</f>
        <v/>
      </c>
      <c r="M98" s="18" t="str">
        <f aca="false">IF(A98="","",MAX(0,MIN(100,IF(OR(E98="",Réglages!$B$17-E98&gt;=365),Réglages!$B$5,IF(Réglages!$B$17-E98&gt;=180,Réglages!$B$6,0))+IF(F98="",0,IF(F98&lt;0.1,Réglages!$B$7,IF(F98&lt;=0.25,Réglages!$B$8,0)))+IF(G98="",0,IF(Réglages!$B$17-G98&gt;=180,Réglages!$B$9,0))+IF(AND(C98&lt;&gt;"",DATEDIF(C98,Réglages!$B$17,"m")&lt;12,OR(E98="",E98&lt;C98)),Réglages!$B$10,0)+IF(H98="Oui",0,Réglages!$B$11)+IF(I98="Oui",Réglages!$B$12,0)+IF(J98="Oui",Réglages!$B$13,0))))</f>
        <v/>
      </c>
      <c r="N98" s="19" t="str">
        <f aca="false">IF(A98="","",IF(M98&gt;=Réglages!$B$15,"Élevé",IF(M98&gt;=Réglages!$B$16,"Moyen","Faible")))</f>
        <v/>
      </c>
      <c r="O98" s="20" t="str">
        <f aca="false">IF(A98="","",IF(N98="Élevé",IF(AND(L98&lt;&gt;"",L98&lt;=90),"Appeler cette semaine : renouvellement proche","Appel ou rencontre personnelle"),IF(N98="Moyen","Invitation ciblée et un avantage inutilisé","Communications habituelles")))</f>
        <v/>
      </c>
    </row>
    <row r="99" customFormat="false" ht="15" hidden="false" customHeight="false" outlineLevel="0" collapsed="false">
      <c r="A99" s="15"/>
      <c r="B99" s="15"/>
      <c r="C99" s="12"/>
      <c r="D99" s="12"/>
      <c r="E99" s="12"/>
      <c r="F99" s="16"/>
      <c r="G99" s="12"/>
      <c r="H99" s="15"/>
      <c r="I99" s="15"/>
      <c r="J99" s="15"/>
      <c r="K99" s="17" t="str">
        <f aca="false">IF(A99="","",IF(C99="","",DATEDIF(C99,Réglages!$B$17,"m")))</f>
        <v/>
      </c>
      <c r="L99" s="17" t="str">
        <f aca="false">IF(OR(A99="",D99=""),"",D99-Réglages!$B$17)</f>
        <v/>
      </c>
      <c r="M99" s="18" t="str">
        <f aca="false">IF(A99="","",MAX(0,MIN(100,IF(OR(E99="",Réglages!$B$17-E99&gt;=365),Réglages!$B$5,IF(Réglages!$B$17-E99&gt;=180,Réglages!$B$6,0))+IF(F99="",0,IF(F99&lt;0.1,Réglages!$B$7,IF(F99&lt;=0.25,Réglages!$B$8,0)))+IF(G99="",0,IF(Réglages!$B$17-G99&gt;=180,Réglages!$B$9,0))+IF(AND(C99&lt;&gt;"",DATEDIF(C99,Réglages!$B$17,"m")&lt;12,OR(E99="",E99&lt;C99)),Réglages!$B$10,0)+IF(H99="Oui",0,Réglages!$B$11)+IF(I99="Oui",Réglages!$B$12,0)+IF(J99="Oui",Réglages!$B$13,0))))</f>
        <v/>
      </c>
      <c r="N99" s="19" t="str">
        <f aca="false">IF(A99="","",IF(M99&gt;=Réglages!$B$15,"Élevé",IF(M99&gt;=Réglages!$B$16,"Moyen","Faible")))</f>
        <v/>
      </c>
      <c r="O99" s="20" t="str">
        <f aca="false">IF(A99="","",IF(N99="Élevé",IF(AND(L99&lt;&gt;"",L99&lt;=90),"Appeler cette semaine : renouvellement proche","Appel ou rencontre personnelle"),IF(N99="Moyen","Invitation ciblée et un avantage inutilisé","Communications habituelles")))</f>
        <v/>
      </c>
    </row>
    <row r="100" customFormat="false" ht="15" hidden="false" customHeight="false" outlineLevel="0" collapsed="false">
      <c r="A100" s="15"/>
      <c r="B100" s="15"/>
      <c r="C100" s="12"/>
      <c r="D100" s="12"/>
      <c r="E100" s="12"/>
      <c r="F100" s="16"/>
      <c r="G100" s="12"/>
      <c r="H100" s="15"/>
      <c r="I100" s="15"/>
      <c r="J100" s="15"/>
      <c r="K100" s="17" t="str">
        <f aca="false">IF(A100="","",IF(C100="","",DATEDIF(C100,Réglages!$B$17,"m")))</f>
        <v/>
      </c>
      <c r="L100" s="17" t="str">
        <f aca="false">IF(OR(A100="",D100=""),"",D100-Réglages!$B$17)</f>
        <v/>
      </c>
      <c r="M100" s="18" t="str">
        <f aca="false">IF(A100="","",MAX(0,MIN(100,IF(OR(E100="",Réglages!$B$17-E100&gt;=365),Réglages!$B$5,IF(Réglages!$B$17-E100&gt;=180,Réglages!$B$6,0))+IF(F100="",0,IF(F100&lt;0.1,Réglages!$B$7,IF(F100&lt;=0.25,Réglages!$B$8,0)))+IF(G100="",0,IF(Réglages!$B$17-G100&gt;=180,Réglages!$B$9,0))+IF(AND(C100&lt;&gt;"",DATEDIF(C100,Réglages!$B$17,"m")&lt;12,OR(E100="",E100&lt;C100)),Réglages!$B$10,0)+IF(H100="Oui",0,Réglages!$B$11)+IF(I100="Oui",Réglages!$B$12,0)+IF(J100="Oui",Réglages!$B$13,0))))</f>
        <v/>
      </c>
      <c r="N100" s="19" t="str">
        <f aca="false">IF(A100="","",IF(M100&gt;=Réglages!$B$15,"Élevé",IF(M100&gt;=Réglages!$B$16,"Moyen","Faible")))</f>
        <v/>
      </c>
      <c r="O100" s="20" t="str">
        <f aca="false">IF(A100="","",IF(N100="Élevé",IF(AND(L100&lt;&gt;"",L100&lt;=90),"Appeler cette semaine : renouvellement proche","Appel ou rencontre personnelle"),IF(N100="Moyen","Invitation ciblée et un avantage inutilisé","Communications habituelles")))</f>
        <v/>
      </c>
    </row>
    <row r="101" customFormat="false" ht="15" hidden="false" customHeight="false" outlineLevel="0" collapsed="false">
      <c r="A101" s="15"/>
      <c r="B101" s="15"/>
      <c r="C101" s="12"/>
      <c r="D101" s="12"/>
      <c r="E101" s="12"/>
      <c r="F101" s="16"/>
      <c r="G101" s="12"/>
      <c r="H101" s="15"/>
      <c r="I101" s="15"/>
      <c r="J101" s="15"/>
      <c r="K101" s="17" t="str">
        <f aca="false">IF(A101="","",IF(C101="","",DATEDIF(C101,Réglages!$B$17,"m")))</f>
        <v/>
      </c>
      <c r="L101" s="17" t="str">
        <f aca="false">IF(OR(A101="",D101=""),"",D101-Réglages!$B$17)</f>
        <v/>
      </c>
      <c r="M101" s="18" t="str">
        <f aca="false">IF(A101="","",MAX(0,MIN(100,IF(OR(E101="",Réglages!$B$17-E101&gt;=365),Réglages!$B$5,IF(Réglages!$B$17-E101&gt;=180,Réglages!$B$6,0))+IF(F101="",0,IF(F101&lt;0.1,Réglages!$B$7,IF(F101&lt;=0.25,Réglages!$B$8,0)))+IF(G101="",0,IF(Réglages!$B$17-G101&gt;=180,Réglages!$B$9,0))+IF(AND(C101&lt;&gt;"",DATEDIF(C101,Réglages!$B$17,"m")&lt;12,OR(E101="",E101&lt;C101)),Réglages!$B$10,0)+IF(H101="Oui",0,Réglages!$B$11)+IF(I101="Oui",Réglages!$B$12,0)+IF(J101="Oui",Réglages!$B$13,0))))</f>
        <v/>
      </c>
      <c r="N101" s="19" t="str">
        <f aca="false">IF(A101="","",IF(M101&gt;=Réglages!$B$15,"Élevé",IF(M101&gt;=Réglages!$B$16,"Moyen","Faible")))</f>
        <v/>
      </c>
      <c r="O101" s="20" t="str">
        <f aca="false">IF(A101="","",IF(N101="Élevé",IF(AND(L101&lt;&gt;"",L101&lt;=90),"Appeler cette semaine : renouvellement proche","Appel ou rencontre personnelle"),IF(N101="Moyen","Invitation ciblée et un avantage inutilisé","Communications habituelles")))</f>
        <v/>
      </c>
    </row>
    <row r="102" customFormat="false" ht="15" hidden="false" customHeight="false" outlineLevel="0" collapsed="false">
      <c r="A102" s="15"/>
      <c r="B102" s="15"/>
      <c r="C102" s="12"/>
      <c r="D102" s="12"/>
      <c r="E102" s="12"/>
      <c r="F102" s="16"/>
      <c r="G102" s="12"/>
      <c r="H102" s="15"/>
      <c r="I102" s="15"/>
      <c r="J102" s="15"/>
      <c r="K102" s="17" t="str">
        <f aca="false">IF(A102="","",IF(C102="","",DATEDIF(C102,Réglages!$B$17,"m")))</f>
        <v/>
      </c>
      <c r="L102" s="17" t="str">
        <f aca="false">IF(OR(A102="",D102=""),"",D102-Réglages!$B$17)</f>
        <v/>
      </c>
      <c r="M102" s="18" t="str">
        <f aca="false">IF(A102="","",MAX(0,MIN(100,IF(OR(E102="",Réglages!$B$17-E102&gt;=365),Réglages!$B$5,IF(Réglages!$B$17-E102&gt;=180,Réglages!$B$6,0))+IF(F102="",0,IF(F102&lt;0.1,Réglages!$B$7,IF(F102&lt;=0.25,Réglages!$B$8,0)))+IF(G102="",0,IF(Réglages!$B$17-G102&gt;=180,Réglages!$B$9,0))+IF(AND(C102&lt;&gt;"",DATEDIF(C102,Réglages!$B$17,"m")&lt;12,OR(E102="",E102&lt;C102)),Réglages!$B$10,0)+IF(H102="Oui",0,Réglages!$B$11)+IF(I102="Oui",Réglages!$B$12,0)+IF(J102="Oui",Réglages!$B$13,0))))</f>
        <v/>
      </c>
      <c r="N102" s="19" t="str">
        <f aca="false">IF(A102="","",IF(M102&gt;=Réglages!$B$15,"Élevé",IF(M102&gt;=Réglages!$B$16,"Moyen","Faible")))</f>
        <v/>
      </c>
      <c r="O102" s="20" t="str">
        <f aca="false">IF(A102="","",IF(N102="Élevé",IF(AND(L102&lt;&gt;"",L102&lt;=90),"Appeler cette semaine : renouvellement proche","Appel ou rencontre personnelle"),IF(N102="Moyen","Invitation ciblée et un avantage inutilisé","Communications habituelles")))</f>
        <v/>
      </c>
    </row>
    <row r="103" customFormat="false" ht="15" hidden="false" customHeight="false" outlineLevel="0" collapsed="false">
      <c r="A103" s="15"/>
      <c r="B103" s="15"/>
      <c r="C103" s="12"/>
      <c r="D103" s="12"/>
      <c r="E103" s="12"/>
      <c r="F103" s="16"/>
      <c r="G103" s="12"/>
      <c r="H103" s="15"/>
      <c r="I103" s="15"/>
      <c r="J103" s="15"/>
      <c r="K103" s="17" t="str">
        <f aca="false">IF(A103="","",IF(C103="","",DATEDIF(C103,Réglages!$B$17,"m")))</f>
        <v/>
      </c>
      <c r="L103" s="17" t="str">
        <f aca="false">IF(OR(A103="",D103=""),"",D103-Réglages!$B$17)</f>
        <v/>
      </c>
      <c r="M103" s="18" t="str">
        <f aca="false">IF(A103="","",MAX(0,MIN(100,IF(OR(E103="",Réglages!$B$17-E103&gt;=365),Réglages!$B$5,IF(Réglages!$B$17-E103&gt;=180,Réglages!$B$6,0))+IF(F103="",0,IF(F103&lt;0.1,Réglages!$B$7,IF(F103&lt;=0.25,Réglages!$B$8,0)))+IF(G103="",0,IF(Réglages!$B$17-G103&gt;=180,Réglages!$B$9,0))+IF(AND(C103&lt;&gt;"",DATEDIF(C103,Réglages!$B$17,"m")&lt;12,OR(E103="",E103&lt;C103)),Réglages!$B$10,0)+IF(H103="Oui",0,Réglages!$B$11)+IF(I103="Oui",Réglages!$B$12,0)+IF(J103="Oui",Réglages!$B$13,0))))</f>
        <v/>
      </c>
      <c r="N103" s="19" t="str">
        <f aca="false">IF(A103="","",IF(M103&gt;=Réglages!$B$15,"Élevé",IF(M103&gt;=Réglages!$B$16,"Moyen","Faible")))</f>
        <v/>
      </c>
      <c r="O103" s="20" t="str">
        <f aca="false">IF(A103="","",IF(N103="Élevé",IF(AND(L103&lt;&gt;"",L103&lt;=90),"Appeler cette semaine : renouvellement proche","Appel ou rencontre personnelle"),IF(N103="Moyen","Invitation ciblée et un avantage inutilisé","Communications habituelles")))</f>
        <v/>
      </c>
    </row>
    <row r="104" customFormat="false" ht="15" hidden="false" customHeight="false" outlineLevel="0" collapsed="false">
      <c r="A104" s="15"/>
      <c r="B104" s="15"/>
      <c r="C104" s="12"/>
      <c r="D104" s="12"/>
      <c r="E104" s="12"/>
      <c r="F104" s="16"/>
      <c r="G104" s="12"/>
      <c r="H104" s="15"/>
      <c r="I104" s="15"/>
      <c r="J104" s="15"/>
      <c r="K104" s="17" t="str">
        <f aca="false">IF(A104="","",IF(C104="","",DATEDIF(C104,Réglages!$B$17,"m")))</f>
        <v/>
      </c>
      <c r="L104" s="17" t="str">
        <f aca="false">IF(OR(A104="",D104=""),"",D104-Réglages!$B$17)</f>
        <v/>
      </c>
      <c r="M104" s="18" t="str">
        <f aca="false">IF(A104="","",MAX(0,MIN(100,IF(OR(E104="",Réglages!$B$17-E104&gt;=365),Réglages!$B$5,IF(Réglages!$B$17-E104&gt;=180,Réglages!$B$6,0))+IF(F104="",0,IF(F104&lt;0.1,Réglages!$B$7,IF(F104&lt;=0.25,Réglages!$B$8,0)))+IF(G104="",0,IF(Réglages!$B$17-G104&gt;=180,Réglages!$B$9,0))+IF(AND(C104&lt;&gt;"",DATEDIF(C104,Réglages!$B$17,"m")&lt;12,OR(E104="",E104&lt;C104)),Réglages!$B$10,0)+IF(H104="Oui",0,Réglages!$B$11)+IF(I104="Oui",Réglages!$B$12,0)+IF(J104="Oui",Réglages!$B$13,0))))</f>
        <v/>
      </c>
      <c r="N104" s="19" t="str">
        <f aca="false">IF(A104="","",IF(M104&gt;=Réglages!$B$15,"Élevé",IF(M104&gt;=Réglages!$B$16,"Moyen","Faible")))</f>
        <v/>
      </c>
      <c r="O104" s="20" t="str">
        <f aca="false">IF(A104="","",IF(N104="Élevé",IF(AND(L104&lt;&gt;"",L104&lt;=90),"Appeler cette semaine : renouvellement proche","Appel ou rencontre personnelle"),IF(N104="Moyen","Invitation ciblée et un avantage inutilisé","Communications habituelles")))</f>
        <v/>
      </c>
    </row>
    <row r="105" customFormat="false" ht="15" hidden="false" customHeight="false" outlineLevel="0" collapsed="false">
      <c r="A105" s="15"/>
      <c r="B105" s="15"/>
      <c r="C105" s="12"/>
      <c r="D105" s="12"/>
      <c r="E105" s="12"/>
      <c r="F105" s="16"/>
      <c r="G105" s="12"/>
      <c r="H105" s="15"/>
      <c r="I105" s="15"/>
      <c r="J105" s="15"/>
      <c r="K105" s="17" t="str">
        <f aca="false">IF(A105="","",IF(C105="","",DATEDIF(C105,Réglages!$B$17,"m")))</f>
        <v/>
      </c>
      <c r="L105" s="17" t="str">
        <f aca="false">IF(OR(A105="",D105=""),"",D105-Réglages!$B$17)</f>
        <v/>
      </c>
      <c r="M105" s="18" t="str">
        <f aca="false">IF(A105="","",MAX(0,MIN(100,IF(OR(E105="",Réglages!$B$17-E105&gt;=365),Réglages!$B$5,IF(Réglages!$B$17-E105&gt;=180,Réglages!$B$6,0))+IF(F105="",0,IF(F105&lt;0.1,Réglages!$B$7,IF(F105&lt;=0.25,Réglages!$B$8,0)))+IF(G105="",0,IF(Réglages!$B$17-G105&gt;=180,Réglages!$B$9,0))+IF(AND(C105&lt;&gt;"",DATEDIF(C105,Réglages!$B$17,"m")&lt;12,OR(E105="",E105&lt;C105)),Réglages!$B$10,0)+IF(H105="Oui",0,Réglages!$B$11)+IF(I105="Oui",Réglages!$B$12,0)+IF(J105="Oui",Réglages!$B$13,0))))</f>
        <v/>
      </c>
      <c r="N105" s="19" t="str">
        <f aca="false">IF(A105="","",IF(M105&gt;=Réglages!$B$15,"Élevé",IF(M105&gt;=Réglages!$B$16,"Moyen","Faible")))</f>
        <v/>
      </c>
      <c r="O105" s="20" t="str">
        <f aca="false">IF(A105="","",IF(N105="Élevé",IF(AND(L105&lt;&gt;"",L105&lt;=90),"Appeler cette semaine : renouvellement proche","Appel ou rencontre personnelle"),IF(N105="Moyen","Invitation ciblée et un avantage inutilisé","Communications habituelles")))</f>
        <v/>
      </c>
    </row>
    <row r="106" customFormat="false" ht="15" hidden="false" customHeight="false" outlineLevel="0" collapsed="false">
      <c r="A106" s="15"/>
      <c r="B106" s="15"/>
      <c r="C106" s="12"/>
      <c r="D106" s="12"/>
      <c r="E106" s="12"/>
      <c r="F106" s="16"/>
      <c r="G106" s="12"/>
      <c r="H106" s="15"/>
      <c r="I106" s="15"/>
      <c r="J106" s="15"/>
      <c r="K106" s="17" t="str">
        <f aca="false">IF(A106="","",IF(C106="","",DATEDIF(C106,Réglages!$B$17,"m")))</f>
        <v/>
      </c>
      <c r="L106" s="17" t="str">
        <f aca="false">IF(OR(A106="",D106=""),"",D106-Réglages!$B$17)</f>
        <v/>
      </c>
      <c r="M106" s="18" t="str">
        <f aca="false">IF(A106="","",MAX(0,MIN(100,IF(OR(E106="",Réglages!$B$17-E106&gt;=365),Réglages!$B$5,IF(Réglages!$B$17-E106&gt;=180,Réglages!$B$6,0))+IF(F106="",0,IF(F106&lt;0.1,Réglages!$B$7,IF(F106&lt;=0.25,Réglages!$B$8,0)))+IF(G106="",0,IF(Réglages!$B$17-G106&gt;=180,Réglages!$B$9,0))+IF(AND(C106&lt;&gt;"",DATEDIF(C106,Réglages!$B$17,"m")&lt;12,OR(E106="",E106&lt;C106)),Réglages!$B$10,0)+IF(H106="Oui",0,Réglages!$B$11)+IF(I106="Oui",Réglages!$B$12,0)+IF(J106="Oui",Réglages!$B$13,0))))</f>
        <v/>
      </c>
      <c r="N106" s="19" t="str">
        <f aca="false">IF(A106="","",IF(M106&gt;=Réglages!$B$15,"Élevé",IF(M106&gt;=Réglages!$B$16,"Moyen","Faible")))</f>
        <v/>
      </c>
      <c r="O106" s="20" t="str">
        <f aca="false">IF(A106="","",IF(N106="Élevé",IF(AND(L106&lt;&gt;"",L106&lt;=90),"Appeler cette semaine : renouvellement proche","Appel ou rencontre personnelle"),IF(N106="Moyen","Invitation ciblée et un avantage inutilisé","Communications habituelles")))</f>
        <v/>
      </c>
    </row>
    <row r="107" customFormat="false" ht="15" hidden="false" customHeight="false" outlineLevel="0" collapsed="false">
      <c r="A107" s="15"/>
      <c r="B107" s="15"/>
      <c r="C107" s="12"/>
      <c r="D107" s="12"/>
      <c r="E107" s="12"/>
      <c r="F107" s="16"/>
      <c r="G107" s="12"/>
      <c r="H107" s="15"/>
      <c r="I107" s="15"/>
      <c r="J107" s="15"/>
      <c r="K107" s="17" t="str">
        <f aca="false">IF(A107="","",IF(C107="","",DATEDIF(C107,Réglages!$B$17,"m")))</f>
        <v/>
      </c>
      <c r="L107" s="17" t="str">
        <f aca="false">IF(OR(A107="",D107=""),"",D107-Réglages!$B$17)</f>
        <v/>
      </c>
      <c r="M107" s="18" t="str">
        <f aca="false">IF(A107="","",MAX(0,MIN(100,IF(OR(E107="",Réglages!$B$17-E107&gt;=365),Réglages!$B$5,IF(Réglages!$B$17-E107&gt;=180,Réglages!$B$6,0))+IF(F107="",0,IF(F107&lt;0.1,Réglages!$B$7,IF(F107&lt;=0.25,Réglages!$B$8,0)))+IF(G107="",0,IF(Réglages!$B$17-G107&gt;=180,Réglages!$B$9,0))+IF(AND(C107&lt;&gt;"",DATEDIF(C107,Réglages!$B$17,"m")&lt;12,OR(E107="",E107&lt;C107)),Réglages!$B$10,0)+IF(H107="Oui",0,Réglages!$B$11)+IF(I107="Oui",Réglages!$B$12,0)+IF(J107="Oui",Réglages!$B$13,0))))</f>
        <v/>
      </c>
      <c r="N107" s="19" t="str">
        <f aca="false">IF(A107="","",IF(M107&gt;=Réglages!$B$15,"Élevé",IF(M107&gt;=Réglages!$B$16,"Moyen","Faible")))</f>
        <v/>
      </c>
      <c r="O107" s="20" t="str">
        <f aca="false">IF(A107="","",IF(N107="Élevé",IF(AND(L107&lt;&gt;"",L107&lt;=90),"Appeler cette semaine : renouvellement proche","Appel ou rencontre personnelle"),IF(N107="Moyen","Invitation ciblée et un avantage inutilisé","Communications habituelles")))</f>
        <v/>
      </c>
    </row>
    <row r="108" customFormat="false" ht="15" hidden="false" customHeight="false" outlineLevel="0" collapsed="false">
      <c r="A108" s="15"/>
      <c r="B108" s="15"/>
      <c r="C108" s="12"/>
      <c r="D108" s="12"/>
      <c r="E108" s="12"/>
      <c r="F108" s="16"/>
      <c r="G108" s="12"/>
      <c r="H108" s="15"/>
      <c r="I108" s="15"/>
      <c r="J108" s="15"/>
      <c r="K108" s="17" t="str">
        <f aca="false">IF(A108="","",IF(C108="","",DATEDIF(C108,Réglages!$B$17,"m")))</f>
        <v/>
      </c>
      <c r="L108" s="17" t="str">
        <f aca="false">IF(OR(A108="",D108=""),"",D108-Réglages!$B$17)</f>
        <v/>
      </c>
      <c r="M108" s="18" t="str">
        <f aca="false">IF(A108="","",MAX(0,MIN(100,IF(OR(E108="",Réglages!$B$17-E108&gt;=365),Réglages!$B$5,IF(Réglages!$B$17-E108&gt;=180,Réglages!$B$6,0))+IF(F108="",0,IF(F108&lt;0.1,Réglages!$B$7,IF(F108&lt;=0.25,Réglages!$B$8,0)))+IF(G108="",0,IF(Réglages!$B$17-G108&gt;=180,Réglages!$B$9,0))+IF(AND(C108&lt;&gt;"",DATEDIF(C108,Réglages!$B$17,"m")&lt;12,OR(E108="",E108&lt;C108)),Réglages!$B$10,0)+IF(H108="Oui",0,Réglages!$B$11)+IF(I108="Oui",Réglages!$B$12,0)+IF(J108="Oui",Réglages!$B$13,0))))</f>
        <v/>
      </c>
      <c r="N108" s="19" t="str">
        <f aca="false">IF(A108="","",IF(M108&gt;=Réglages!$B$15,"Élevé",IF(M108&gt;=Réglages!$B$16,"Moyen","Faible")))</f>
        <v/>
      </c>
      <c r="O108" s="20" t="str">
        <f aca="false">IF(A108="","",IF(N108="Élevé",IF(AND(L108&lt;&gt;"",L108&lt;=90),"Appeler cette semaine : renouvellement proche","Appel ou rencontre personnelle"),IF(N108="Moyen","Invitation ciblée et un avantage inutilisé","Communications habituelles")))</f>
        <v/>
      </c>
    </row>
    <row r="109" customFormat="false" ht="15" hidden="false" customHeight="false" outlineLevel="0" collapsed="false">
      <c r="A109" s="15"/>
      <c r="B109" s="15"/>
      <c r="C109" s="12"/>
      <c r="D109" s="12"/>
      <c r="E109" s="12"/>
      <c r="F109" s="16"/>
      <c r="G109" s="12"/>
      <c r="H109" s="15"/>
      <c r="I109" s="15"/>
      <c r="J109" s="15"/>
      <c r="K109" s="17" t="str">
        <f aca="false">IF(A109="","",IF(C109="","",DATEDIF(C109,Réglages!$B$17,"m")))</f>
        <v/>
      </c>
      <c r="L109" s="17" t="str">
        <f aca="false">IF(OR(A109="",D109=""),"",D109-Réglages!$B$17)</f>
        <v/>
      </c>
      <c r="M109" s="18" t="str">
        <f aca="false">IF(A109="","",MAX(0,MIN(100,IF(OR(E109="",Réglages!$B$17-E109&gt;=365),Réglages!$B$5,IF(Réglages!$B$17-E109&gt;=180,Réglages!$B$6,0))+IF(F109="",0,IF(F109&lt;0.1,Réglages!$B$7,IF(F109&lt;=0.25,Réglages!$B$8,0)))+IF(G109="",0,IF(Réglages!$B$17-G109&gt;=180,Réglages!$B$9,0))+IF(AND(C109&lt;&gt;"",DATEDIF(C109,Réglages!$B$17,"m")&lt;12,OR(E109="",E109&lt;C109)),Réglages!$B$10,0)+IF(H109="Oui",0,Réglages!$B$11)+IF(I109="Oui",Réglages!$B$12,0)+IF(J109="Oui",Réglages!$B$13,0))))</f>
        <v/>
      </c>
      <c r="N109" s="19" t="str">
        <f aca="false">IF(A109="","",IF(M109&gt;=Réglages!$B$15,"Élevé",IF(M109&gt;=Réglages!$B$16,"Moyen","Faible")))</f>
        <v/>
      </c>
      <c r="O109" s="20" t="str">
        <f aca="false">IF(A109="","",IF(N109="Élevé",IF(AND(L109&lt;&gt;"",L109&lt;=90),"Appeler cette semaine : renouvellement proche","Appel ou rencontre personnelle"),IF(N109="Moyen","Invitation ciblée et un avantage inutilisé","Communications habituelles")))</f>
        <v/>
      </c>
    </row>
    <row r="110" customFormat="false" ht="15" hidden="false" customHeight="false" outlineLevel="0" collapsed="false">
      <c r="A110" s="15"/>
      <c r="B110" s="15"/>
      <c r="C110" s="12"/>
      <c r="D110" s="12"/>
      <c r="E110" s="12"/>
      <c r="F110" s="16"/>
      <c r="G110" s="12"/>
      <c r="H110" s="15"/>
      <c r="I110" s="15"/>
      <c r="J110" s="15"/>
      <c r="K110" s="17" t="str">
        <f aca="false">IF(A110="","",IF(C110="","",DATEDIF(C110,Réglages!$B$17,"m")))</f>
        <v/>
      </c>
      <c r="L110" s="17" t="str">
        <f aca="false">IF(OR(A110="",D110=""),"",D110-Réglages!$B$17)</f>
        <v/>
      </c>
      <c r="M110" s="18" t="str">
        <f aca="false">IF(A110="","",MAX(0,MIN(100,IF(OR(E110="",Réglages!$B$17-E110&gt;=365),Réglages!$B$5,IF(Réglages!$B$17-E110&gt;=180,Réglages!$B$6,0))+IF(F110="",0,IF(F110&lt;0.1,Réglages!$B$7,IF(F110&lt;=0.25,Réglages!$B$8,0)))+IF(G110="",0,IF(Réglages!$B$17-G110&gt;=180,Réglages!$B$9,0))+IF(AND(C110&lt;&gt;"",DATEDIF(C110,Réglages!$B$17,"m")&lt;12,OR(E110="",E110&lt;C110)),Réglages!$B$10,0)+IF(H110="Oui",0,Réglages!$B$11)+IF(I110="Oui",Réglages!$B$12,0)+IF(J110="Oui",Réglages!$B$13,0))))</f>
        <v/>
      </c>
      <c r="N110" s="19" t="str">
        <f aca="false">IF(A110="","",IF(M110&gt;=Réglages!$B$15,"Élevé",IF(M110&gt;=Réglages!$B$16,"Moyen","Faible")))</f>
        <v/>
      </c>
      <c r="O110" s="20" t="str">
        <f aca="false">IF(A110="","",IF(N110="Élevé",IF(AND(L110&lt;&gt;"",L110&lt;=90),"Appeler cette semaine : renouvellement proche","Appel ou rencontre personnelle"),IF(N110="Moyen","Invitation ciblée et un avantage inutilisé","Communications habituelles")))</f>
        <v/>
      </c>
    </row>
    <row r="111" customFormat="false" ht="15" hidden="false" customHeight="false" outlineLevel="0" collapsed="false">
      <c r="A111" s="15"/>
      <c r="B111" s="15"/>
      <c r="C111" s="12"/>
      <c r="D111" s="12"/>
      <c r="E111" s="12"/>
      <c r="F111" s="16"/>
      <c r="G111" s="12"/>
      <c r="H111" s="15"/>
      <c r="I111" s="15"/>
      <c r="J111" s="15"/>
      <c r="K111" s="17" t="str">
        <f aca="false">IF(A111="","",IF(C111="","",DATEDIF(C111,Réglages!$B$17,"m")))</f>
        <v/>
      </c>
      <c r="L111" s="17" t="str">
        <f aca="false">IF(OR(A111="",D111=""),"",D111-Réglages!$B$17)</f>
        <v/>
      </c>
      <c r="M111" s="18" t="str">
        <f aca="false">IF(A111="","",MAX(0,MIN(100,IF(OR(E111="",Réglages!$B$17-E111&gt;=365),Réglages!$B$5,IF(Réglages!$B$17-E111&gt;=180,Réglages!$B$6,0))+IF(F111="",0,IF(F111&lt;0.1,Réglages!$B$7,IF(F111&lt;=0.25,Réglages!$B$8,0)))+IF(G111="",0,IF(Réglages!$B$17-G111&gt;=180,Réglages!$B$9,0))+IF(AND(C111&lt;&gt;"",DATEDIF(C111,Réglages!$B$17,"m")&lt;12,OR(E111="",E111&lt;C111)),Réglages!$B$10,0)+IF(H111="Oui",0,Réglages!$B$11)+IF(I111="Oui",Réglages!$B$12,0)+IF(J111="Oui",Réglages!$B$13,0))))</f>
        <v/>
      </c>
      <c r="N111" s="19" t="str">
        <f aca="false">IF(A111="","",IF(M111&gt;=Réglages!$B$15,"Élevé",IF(M111&gt;=Réglages!$B$16,"Moyen","Faible")))</f>
        <v/>
      </c>
      <c r="O111" s="20" t="str">
        <f aca="false">IF(A111="","",IF(N111="Élevé",IF(AND(L111&lt;&gt;"",L111&lt;=90),"Appeler cette semaine : renouvellement proche","Appel ou rencontre personnelle"),IF(N111="Moyen","Invitation ciblée et un avantage inutilisé","Communications habituelles")))</f>
        <v/>
      </c>
    </row>
    <row r="112" customFormat="false" ht="15" hidden="false" customHeight="false" outlineLevel="0" collapsed="false">
      <c r="A112" s="15"/>
      <c r="B112" s="15"/>
      <c r="C112" s="12"/>
      <c r="D112" s="12"/>
      <c r="E112" s="12"/>
      <c r="F112" s="16"/>
      <c r="G112" s="12"/>
      <c r="H112" s="15"/>
      <c r="I112" s="15"/>
      <c r="J112" s="15"/>
      <c r="K112" s="17" t="str">
        <f aca="false">IF(A112="","",IF(C112="","",DATEDIF(C112,Réglages!$B$17,"m")))</f>
        <v/>
      </c>
      <c r="L112" s="17" t="str">
        <f aca="false">IF(OR(A112="",D112=""),"",D112-Réglages!$B$17)</f>
        <v/>
      </c>
      <c r="M112" s="18" t="str">
        <f aca="false">IF(A112="","",MAX(0,MIN(100,IF(OR(E112="",Réglages!$B$17-E112&gt;=365),Réglages!$B$5,IF(Réglages!$B$17-E112&gt;=180,Réglages!$B$6,0))+IF(F112="",0,IF(F112&lt;0.1,Réglages!$B$7,IF(F112&lt;=0.25,Réglages!$B$8,0)))+IF(G112="",0,IF(Réglages!$B$17-G112&gt;=180,Réglages!$B$9,0))+IF(AND(C112&lt;&gt;"",DATEDIF(C112,Réglages!$B$17,"m")&lt;12,OR(E112="",E112&lt;C112)),Réglages!$B$10,0)+IF(H112="Oui",0,Réglages!$B$11)+IF(I112="Oui",Réglages!$B$12,0)+IF(J112="Oui",Réglages!$B$13,0))))</f>
        <v/>
      </c>
      <c r="N112" s="19" t="str">
        <f aca="false">IF(A112="","",IF(M112&gt;=Réglages!$B$15,"Élevé",IF(M112&gt;=Réglages!$B$16,"Moyen","Faible")))</f>
        <v/>
      </c>
      <c r="O112" s="20" t="str">
        <f aca="false">IF(A112="","",IF(N112="Élevé",IF(AND(L112&lt;&gt;"",L112&lt;=90),"Appeler cette semaine : renouvellement proche","Appel ou rencontre personnelle"),IF(N112="Moyen","Invitation ciblée et un avantage inutilisé","Communications habituelles")))</f>
        <v/>
      </c>
    </row>
    <row r="113" customFormat="false" ht="15" hidden="false" customHeight="false" outlineLevel="0" collapsed="false">
      <c r="A113" s="15"/>
      <c r="B113" s="15"/>
      <c r="C113" s="12"/>
      <c r="D113" s="12"/>
      <c r="E113" s="12"/>
      <c r="F113" s="16"/>
      <c r="G113" s="12"/>
      <c r="H113" s="15"/>
      <c r="I113" s="15"/>
      <c r="J113" s="15"/>
      <c r="K113" s="17" t="str">
        <f aca="false">IF(A113="","",IF(C113="","",DATEDIF(C113,Réglages!$B$17,"m")))</f>
        <v/>
      </c>
      <c r="L113" s="17" t="str">
        <f aca="false">IF(OR(A113="",D113=""),"",D113-Réglages!$B$17)</f>
        <v/>
      </c>
      <c r="M113" s="18" t="str">
        <f aca="false">IF(A113="","",MAX(0,MIN(100,IF(OR(E113="",Réglages!$B$17-E113&gt;=365),Réglages!$B$5,IF(Réglages!$B$17-E113&gt;=180,Réglages!$B$6,0))+IF(F113="",0,IF(F113&lt;0.1,Réglages!$B$7,IF(F113&lt;=0.25,Réglages!$B$8,0)))+IF(G113="",0,IF(Réglages!$B$17-G113&gt;=180,Réglages!$B$9,0))+IF(AND(C113&lt;&gt;"",DATEDIF(C113,Réglages!$B$17,"m")&lt;12,OR(E113="",E113&lt;C113)),Réglages!$B$10,0)+IF(H113="Oui",0,Réglages!$B$11)+IF(I113="Oui",Réglages!$B$12,0)+IF(J113="Oui",Réglages!$B$13,0))))</f>
        <v/>
      </c>
      <c r="N113" s="19" t="str">
        <f aca="false">IF(A113="","",IF(M113&gt;=Réglages!$B$15,"Élevé",IF(M113&gt;=Réglages!$B$16,"Moyen","Faible")))</f>
        <v/>
      </c>
      <c r="O113" s="20" t="str">
        <f aca="false">IF(A113="","",IF(N113="Élevé",IF(AND(L113&lt;&gt;"",L113&lt;=90),"Appeler cette semaine : renouvellement proche","Appel ou rencontre personnelle"),IF(N113="Moyen","Invitation ciblée et un avantage inutilisé","Communications habituelles")))</f>
        <v/>
      </c>
    </row>
    <row r="114" customFormat="false" ht="15" hidden="false" customHeight="false" outlineLevel="0" collapsed="false">
      <c r="A114" s="15"/>
      <c r="B114" s="15"/>
      <c r="C114" s="12"/>
      <c r="D114" s="12"/>
      <c r="E114" s="12"/>
      <c r="F114" s="16"/>
      <c r="G114" s="12"/>
      <c r="H114" s="15"/>
      <c r="I114" s="15"/>
      <c r="J114" s="15"/>
      <c r="K114" s="17" t="str">
        <f aca="false">IF(A114="","",IF(C114="","",DATEDIF(C114,Réglages!$B$17,"m")))</f>
        <v/>
      </c>
      <c r="L114" s="17" t="str">
        <f aca="false">IF(OR(A114="",D114=""),"",D114-Réglages!$B$17)</f>
        <v/>
      </c>
      <c r="M114" s="18" t="str">
        <f aca="false">IF(A114="","",MAX(0,MIN(100,IF(OR(E114="",Réglages!$B$17-E114&gt;=365),Réglages!$B$5,IF(Réglages!$B$17-E114&gt;=180,Réglages!$B$6,0))+IF(F114="",0,IF(F114&lt;0.1,Réglages!$B$7,IF(F114&lt;=0.25,Réglages!$B$8,0)))+IF(G114="",0,IF(Réglages!$B$17-G114&gt;=180,Réglages!$B$9,0))+IF(AND(C114&lt;&gt;"",DATEDIF(C114,Réglages!$B$17,"m")&lt;12,OR(E114="",E114&lt;C114)),Réglages!$B$10,0)+IF(H114="Oui",0,Réglages!$B$11)+IF(I114="Oui",Réglages!$B$12,0)+IF(J114="Oui",Réglages!$B$13,0))))</f>
        <v/>
      </c>
      <c r="N114" s="19" t="str">
        <f aca="false">IF(A114="","",IF(M114&gt;=Réglages!$B$15,"Élevé",IF(M114&gt;=Réglages!$B$16,"Moyen","Faible")))</f>
        <v/>
      </c>
      <c r="O114" s="20" t="str">
        <f aca="false">IF(A114="","",IF(N114="Élevé",IF(AND(L114&lt;&gt;"",L114&lt;=90),"Appeler cette semaine : renouvellement proche","Appel ou rencontre personnelle"),IF(N114="Moyen","Invitation ciblée et un avantage inutilisé","Communications habituelles")))</f>
        <v/>
      </c>
    </row>
    <row r="115" customFormat="false" ht="15" hidden="false" customHeight="false" outlineLevel="0" collapsed="false">
      <c r="A115" s="15"/>
      <c r="B115" s="15"/>
      <c r="C115" s="12"/>
      <c r="D115" s="12"/>
      <c r="E115" s="12"/>
      <c r="F115" s="16"/>
      <c r="G115" s="12"/>
      <c r="H115" s="15"/>
      <c r="I115" s="15"/>
      <c r="J115" s="15"/>
      <c r="K115" s="17" t="str">
        <f aca="false">IF(A115="","",IF(C115="","",DATEDIF(C115,Réglages!$B$17,"m")))</f>
        <v/>
      </c>
      <c r="L115" s="17" t="str">
        <f aca="false">IF(OR(A115="",D115=""),"",D115-Réglages!$B$17)</f>
        <v/>
      </c>
      <c r="M115" s="18" t="str">
        <f aca="false">IF(A115="","",MAX(0,MIN(100,IF(OR(E115="",Réglages!$B$17-E115&gt;=365),Réglages!$B$5,IF(Réglages!$B$17-E115&gt;=180,Réglages!$B$6,0))+IF(F115="",0,IF(F115&lt;0.1,Réglages!$B$7,IF(F115&lt;=0.25,Réglages!$B$8,0)))+IF(G115="",0,IF(Réglages!$B$17-G115&gt;=180,Réglages!$B$9,0))+IF(AND(C115&lt;&gt;"",DATEDIF(C115,Réglages!$B$17,"m")&lt;12,OR(E115="",E115&lt;C115)),Réglages!$B$10,0)+IF(H115="Oui",0,Réglages!$B$11)+IF(I115="Oui",Réglages!$B$12,0)+IF(J115="Oui",Réglages!$B$13,0))))</f>
        <v/>
      </c>
      <c r="N115" s="19" t="str">
        <f aca="false">IF(A115="","",IF(M115&gt;=Réglages!$B$15,"Élevé",IF(M115&gt;=Réglages!$B$16,"Moyen","Faible")))</f>
        <v/>
      </c>
      <c r="O115" s="20" t="str">
        <f aca="false">IF(A115="","",IF(N115="Élevé",IF(AND(L115&lt;&gt;"",L115&lt;=90),"Appeler cette semaine : renouvellement proche","Appel ou rencontre personnelle"),IF(N115="Moyen","Invitation ciblée et un avantage inutilisé","Communications habituelles")))</f>
        <v/>
      </c>
    </row>
    <row r="116" customFormat="false" ht="15" hidden="false" customHeight="false" outlineLevel="0" collapsed="false">
      <c r="A116" s="15"/>
      <c r="B116" s="15"/>
      <c r="C116" s="12"/>
      <c r="D116" s="12"/>
      <c r="E116" s="12"/>
      <c r="F116" s="16"/>
      <c r="G116" s="12"/>
      <c r="H116" s="15"/>
      <c r="I116" s="15"/>
      <c r="J116" s="15"/>
      <c r="K116" s="17" t="str">
        <f aca="false">IF(A116="","",IF(C116="","",DATEDIF(C116,Réglages!$B$17,"m")))</f>
        <v/>
      </c>
      <c r="L116" s="17" t="str">
        <f aca="false">IF(OR(A116="",D116=""),"",D116-Réglages!$B$17)</f>
        <v/>
      </c>
      <c r="M116" s="18" t="str">
        <f aca="false">IF(A116="","",MAX(0,MIN(100,IF(OR(E116="",Réglages!$B$17-E116&gt;=365),Réglages!$B$5,IF(Réglages!$B$17-E116&gt;=180,Réglages!$B$6,0))+IF(F116="",0,IF(F116&lt;0.1,Réglages!$B$7,IF(F116&lt;=0.25,Réglages!$B$8,0)))+IF(G116="",0,IF(Réglages!$B$17-G116&gt;=180,Réglages!$B$9,0))+IF(AND(C116&lt;&gt;"",DATEDIF(C116,Réglages!$B$17,"m")&lt;12,OR(E116="",E116&lt;C116)),Réglages!$B$10,0)+IF(H116="Oui",0,Réglages!$B$11)+IF(I116="Oui",Réglages!$B$12,0)+IF(J116="Oui",Réglages!$B$13,0))))</f>
        <v/>
      </c>
      <c r="N116" s="19" t="str">
        <f aca="false">IF(A116="","",IF(M116&gt;=Réglages!$B$15,"Élevé",IF(M116&gt;=Réglages!$B$16,"Moyen","Faible")))</f>
        <v/>
      </c>
      <c r="O116" s="20" t="str">
        <f aca="false">IF(A116="","",IF(N116="Élevé",IF(AND(L116&lt;&gt;"",L116&lt;=90),"Appeler cette semaine : renouvellement proche","Appel ou rencontre personnelle"),IF(N116="Moyen","Invitation ciblée et un avantage inutilisé","Communications habituelles")))</f>
        <v/>
      </c>
    </row>
    <row r="117" customFormat="false" ht="15" hidden="false" customHeight="false" outlineLevel="0" collapsed="false">
      <c r="A117" s="15"/>
      <c r="B117" s="15"/>
      <c r="C117" s="12"/>
      <c r="D117" s="12"/>
      <c r="E117" s="12"/>
      <c r="F117" s="16"/>
      <c r="G117" s="12"/>
      <c r="H117" s="15"/>
      <c r="I117" s="15"/>
      <c r="J117" s="15"/>
      <c r="K117" s="17" t="str">
        <f aca="false">IF(A117="","",IF(C117="","",DATEDIF(C117,Réglages!$B$17,"m")))</f>
        <v/>
      </c>
      <c r="L117" s="17" t="str">
        <f aca="false">IF(OR(A117="",D117=""),"",D117-Réglages!$B$17)</f>
        <v/>
      </c>
      <c r="M117" s="18" t="str">
        <f aca="false">IF(A117="","",MAX(0,MIN(100,IF(OR(E117="",Réglages!$B$17-E117&gt;=365),Réglages!$B$5,IF(Réglages!$B$17-E117&gt;=180,Réglages!$B$6,0))+IF(F117="",0,IF(F117&lt;0.1,Réglages!$B$7,IF(F117&lt;=0.25,Réglages!$B$8,0)))+IF(G117="",0,IF(Réglages!$B$17-G117&gt;=180,Réglages!$B$9,0))+IF(AND(C117&lt;&gt;"",DATEDIF(C117,Réglages!$B$17,"m")&lt;12,OR(E117="",E117&lt;C117)),Réglages!$B$10,0)+IF(H117="Oui",0,Réglages!$B$11)+IF(I117="Oui",Réglages!$B$12,0)+IF(J117="Oui",Réglages!$B$13,0))))</f>
        <v/>
      </c>
      <c r="N117" s="19" t="str">
        <f aca="false">IF(A117="","",IF(M117&gt;=Réglages!$B$15,"Élevé",IF(M117&gt;=Réglages!$B$16,"Moyen","Faible")))</f>
        <v/>
      </c>
      <c r="O117" s="20" t="str">
        <f aca="false">IF(A117="","",IF(N117="Élevé",IF(AND(L117&lt;&gt;"",L117&lt;=90),"Appeler cette semaine : renouvellement proche","Appel ou rencontre personnelle"),IF(N117="Moyen","Invitation ciblée et un avantage inutilisé","Communications habituelles")))</f>
        <v/>
      </c>
    </row>
    <row r="118" customFormat="false" ht="15" hidden="false" customHeight="false" outlineLevel="0" collapsed="false">
      <c r="A118" s="15"/>
      <c r="B118" s="15"/>
      <c r="C118" s="12"/>
      <c r="D118" s="12"/>
      <c r="E118" s="12"/>
      <c r="F118" s="16"/>
      <c r="G118" s="12"/>
      <c r="H118" s="15"/>
      <c r="I118" s="15"/>
      <c r="J118" s="15"/>
      <c r="K118" s="17" t="str">
        <f aca="false">IF(A118="","",IF(C118="","",DATEDIF(C118,Réglages!$B$17,"m")))</f>
        <v/>
      </c>
      <c r="L118" s="17" t="str">
        <f aca="false">IF(OR(A118="",D118=""),"",D118-Réglages!$B$17)</f>
        <v/>
      </c>
      <c r="M118" s="18" t="str">
        <f aca="false">IF(A118="","",MAX(0,MIN(100,IF(OR(E118="",Réglages!$B$17-E118&gt;=365),Réglages!$B$5,IF(Réglages!$B$17-E118&gt;=180,Réglages!$B$6,0))+IF(F118="",0,IF(F118&lt;0.1,Réglages!$B$7,IF(F118&lt;=0.25,Réglages!$B$8,0)))+IF(G118="",0,IF(Réglages!$B$17-G118&gt;=180,Réglages!$B$9,0))+IF(AND(C118&lt;&gt;"",DATEDIF(C118,Réglages!$B$17,"m")&lt;12,OR(E118="",E118&lt;C118)),Réglages!$B$10,0)+IF(H118="Oui",0,Réglages!$B$11)+IF(I118="Oui",Réglages!$B$12,0)+IF(J118="Oui",Réglages!$B$13,0))))</f>
        <v/>
      </c>
      <c r="N118" s="19" t="str">
        <f aca="false">IF(A118="","",IF(M118&gt;=Réglages!$B$15,"Élevé",IF(M118&gt;=Réglages!$B$16,"Moyen","Faible")))</f>
        <v/>
      </c>
      <c r="O118" s="20" t="str">
        <f aca="false">IF(A118="","",IF(N118="Élevé",IF(AND(L118&lt;&gt;"",L118&lt;=90),"Appeler cette semaine : renouvellement proche","Appel ou rencontre personnelle"),IF(N118="Moyen","Invitation ciblée et un avantage inutilisé","Communications habituelles")))</f>
        <v/>
      </c>
    </row>
    <row r="119" customFormat="false" ht="15" hidden="false" customHeight="false" outlineLevel="0" collapsed="false">
      <c r="A119" s="15"/>
      <c r="B119" s="15"/>
      <c r="C119" s="12"/>
      <c r="D119" s="12"/>
      <c r="E119" s="12"/>
      <c r="F119" s="16"/>
      <c r="G119" s="12"/>
      <c r="H119" s="15"/>
      <c r="I119" s="15"/>
      <c r="J119" s="15"/>
      <c r="K119" s="17" t="str">
        <f aca="false">IF(A119="","",IF(C119="","",DATEDIF(C119,Réglages!$B$17,"m")))</f>
        <v/>
      </c>
      <c r="L119" s="17" t="str">
        <f aca="false">IF(OR(A119="",D119=""),"",D119-Réglages!$B$17)</f>
        <v/>
      </c>
      <c r="M119" s="18" t="str">
        <f aca="false">IF(A119="","",MAX(0,MIN(100,IF(OR(E119="",Réglages!$B$17-E119&gt;=365),Réglages!$B$5,IF(Réglages!$B$17-E119&gt;=180,Réglages!$B$6,0))+IF(F119="",0,IF(F119&lt;0.1,Réglages!$B$7,IF(F119&lt;=0.25,Réglages!$B$8,0)))+IF(G119="",0,IF(Réglages!$B$17-G119&gt;=180,Réglages!$B$9,0))+IF(AND(C119&lt;&gt;"",DATEDIF(C119,Réglages!$B$17,"m")&lt;12,OR(E119="",E119&lt;C119)),Réglages!$B$10,0)+IF(H119="Oui",0,Réglages!$B$11)+IF(I119="Oui",Réglages!$B$12,0)+IF(J119="Oui",Réglages!$B$13,0))))</f>
        <v/>
      </c>
      <c r="N119" s="19" t="str">
        <f aca="false">IF(A119="","",IF(M119&gt;=Réglages!$B$15,"Élevé",IF(M119&gt;=Réglages!$B$16,"Moyen","Faible")))</f>
        <v/>
      </c>
      <c r="O119" s="20" t="str">
        <f aca="false">IF(A119="","",IF(N119="Élevé",IF(AND(L119&lt;&gt;"",L119&lt;=90),"Appeler cette semaine : renouvellement proche","Appel ou rencontre personnelle"),IF(N119="Moyen","Invitation ciblée et un avantage inutilisé","Communications habituelles")))</f>
        <v/>
      </c>
    </row>
    <row r="120" customFormat="false" ht="15" hidden="false" customHeight="false" outlineLevel="0" collapsed="false">
      <c r="A120" s="15"/>
      <c r="B120" s="15"/>
      <c r="C120" s="12"/>
      <c r="D120" s="12"/>
      <c r="E120" s="12"/>
      <c r="F120" s="16"/>
      <c r="G120" s="12"/>
      <c r="H120" s="15"/>
      <c r="I120" s="15"/>
      <c r="J120" s="15"/>
      <c r="K120" s="17" t="str">
        <f aca="false">IF(A120="","",IF(C120="","",DATEDIF(C120,Réglages!$B$17,"m")))</f>
        <v/>
      </c>
      <c r="L120" s="17" t="str">
        <f aca="false">IF(OR(A120="",D120=""),"",D120-Réglages!$B$17)</f>
        <v/>
      </c>
      <c r="M120" s="18" t="str">
        <f aca="false">IF(A120="","",MAX(0,MIN(100,IF(OR(E120="",Réglages!$B$17-E120&gt;=365),Réglages!$B$5,IF(Réglages!$B$17-E120&gt;=180,Réglages!$B$6,0))+IF(F120="",0,IF(F120&lt;0.1,Réglages!$B$7,IF(F120&lt;=0.25,Réglages!$B$8,0)))+IF(G120="",0,IF(Réglages!$B$17-G120&gt;=180,Réglages!$B$9,0))+IF(AND(C120&lt;&gt;"",DATEDIF(C120,Réglages!$B$17,"m")&lt;12,OR(E120="",E120&lt;C120)),Réglages!$B$10,0)+IF(H120="Oui",0,Réglages!$B$11)+IF(I120="Oui",Réglages!$B$12,0)+IF(J120="Oui",Réglages!$B$13,0))))</f>
        <v/>
      </c>
      <c r="N120" s="19" t="str">
        <f aca="false">IF(A120="","",IF(M120&gt;=Réglages!$B$15,"Élevé",IF(M120&gt;=Réglages!$B$16,"Moyen","Faible")))</f>
        <v/>
      </c>
      <c r="O120" s="20" t="str">
        <f aca="false">IF(A120="","",IF(N120="Élevé",IF(AND(L120&lt;&gt;"",L120&lt;=90),"Appeler cette semaine : renouvellement proche","Appel ou rencontre personnelle"),IF(N120="Moyen","Invitation ciblée et un avantage inutilisé","Communications habituelles")))</f>
        <v/>
      </c>
    </row>
    <row r="121" customFormat="false" ht="15" hidden="false" customHeight="false" outlineLevel="0" collapsed="false">
      <c r="A121" s="15"/>
      <c r="B121" s="15"/>
      <c r="C121" s="12"/>
      <c r="D121" s="12"/>
      <c r="E121" s="12"/>
      <c r="F121" s="16"/>
      <c r="G121" s="12"/>
      <c r="H121" s="15"/>
      <c r="I121" s="15"/>
      <c r="J121" s="15"/>
      <c r="K121" s="17" t="str">
        <f aca="false">IF(A121="","",IF(C121="","",DATEDIF(C121,Réglages!$B$17,"m")))</f>
        <v/>
      </c>
      <c r="L121" s="17" t="str">
        <f aca="false">IF(OR(A121="",D121=""),"",D121-Réglages!$B$17)</f>
        <v/>
      </c>
      <c r="M121" s="18" t="str">
        <f aca="false">IF(A121="","",MAX(0,MIN(100,IF(OR(E121="",Réglages!$B$17-E121&gt;=365),Réglages!$B$5,IF(Réglages!$B$17-E121&gt;=180,Réglages!$B$6,0))+IF(F121="",0,IF(F121&lt;0.1,Réglages!$B$7,IF(F121&lt;=0.25,Réglages!$B$8,0)))+IF(G121="",0,IF(Réglages!$B$17-G121&gt;=180,Réglages!$B$9,0))+IF(AND(C121&lt;&gt;"",DATEDIF(C121,Réglages!$B$17,"m")&lt;12,OR(E121="",E121&lt;C121)),Réglages!$B$10,0)+IF(H121="Oui",0,Réglages!$B$11)+IF(I121="Oui",Réglages!$B$12,0)+IF(J121="Oui",Réglages!$B$13,0))))</f>
        <v/>
      </c>
      <c r="N121" s="19" t="str">
        <f aca="false">IF(A121="","",IF(M121&gt;=Réglages!$B$15,"Élevé",IF(M121&gt;=Réglages!$B$16,"Moyen","Faible")))</f>
        <v/>
      </c>
      <c r="O121" s="20" t="str">
        <f aca="false">IF(A121="","",IF(N121="Élevé",IF(AND(L121&lt;&gt;"",L121&lt;=90),"Appeler cette semaine : renouvellement proche","Appel ou rencontre personnelle"),IF(N121="Moyen","Invitation ciblée et un avantage inutilisé","Communications habituelles")))</f>
        <v/>
      </c>
    </row>
    <row r="122" customFormat="false" ht="15" hidden="false" customHeight="false" outlineLevel="0" collapsed="false">
      <c r="A122" s="15"/>
      <c r="B122" s="15"/>
      <c r="C122" s="12"/>
      <c r="D122" s="12"/>
      <c r="E122" s="12"/>
      <c r="F122" s="16"/>
      <c r="G122" s="12"/>
      <c r="H122" s="15"/>
      <c r="I122" s="15"/>
      <c r="J122" s="15"/>
      <c r="K122" s="17" t="str">
        <f aca="false">IF(A122="","",IF(C122="","",DATEDIF(C122,Réglages!$B$17,"m")))</f>
        <v/>
      </c>
      <c r="L122" s="17" t="str">
        <f aca="false">IF(OR(A122="",D122=""),"",D122-Réglages!$B$17)</f>
        <v/>
      </c>
      <c r="M122" s="18" t="str">
        <f aca="false">IF(A122="","",MAX(0,MIN(100,IF(OR(E122="",Réglages!$B$17-E122&gt;=365),Réglages!$B$5,IF(Réglages!$B$17-E122&gt;=180,Réglages!$B$6,0))+IF(F122="",0,IF(F122&lt;0.1,Réglages!$B$7,IF(F122&lt;=0.25,Réglages!$B$8,0)))+IF(G122="",0,IF(Réglages!$B$17-G122&gt;=180,Réglages!$B$9,0))+IF(AND(C122&lt;&gt;"",DATEDIF(C122,Réglages!$B$17,"m")&lt;12,OR(E122="",E122&lt;C122)),Réglages!$B$10,0)+IF(H122="Oui",0,Réglages!$B$11)+IF(I122="Oui",Réglages!$B$12,0)+IF(J122="Oui",Réglages!$B$13,0))))</f>
        <v/>
      </c>
      <c r="N122" s="19" t="str">
        <f aca="false">IF(A122="","",IF(M122&gt;=Réglages!$B$15,"Élevé",IF(M122&gt;=Réglages!$B$16,"Moyen","Faible")))</f>
        <v/>
      </c>
      <c r="O122" s="20" t="str">
        <f aca="false">IF(A122="","",IF(N122="Élevé",IF(AND(L122&lt;&gt;"",L122&lt;=90),"Appeler cette semaine : renouvellement proche","Appel ou rencontre personnelle"),IF(N122="Moyen","Invitation ciblée et un avantage inutilisé","Communications habituelles")))</f>
        <v/>
      </c>
    </row>
    <row r="123" customFormat="false" ht="15" hidden="false" customHeight="false" outlineLevel="0" collapsed="false">
      <c r="A123" s="15"/>
      <c r="B123" s="15"/>
      <c r="C123" s="12"/>
      <c r="D123" s="12"/>
      <c r="E123" s="12"/>
      <c r="F123" s="16"/>
      <c r="G123" s="12"/>
      <c r="H123" s="15"/>
      <c r="I123" s="15"/>
      <c r="J123" s="15"/>
      <c r="K123" s="17" t="str">
        <f aca="false">IF(A123="","",IF(C123="","",DATEDIF(C123,Réglages!$B$17,"m")))</f>
        <v/>
      </c>
      <c r="L123" s="17" t="str">
        <f aca="false">IF(OR(A123="",D123=""),"",D123-Réglages!$B$17)</f>
        <v/>
      </c>
      <c r="M123" s="18" t="str">
        <f aca="false">IF(A123="","",MAX(0,MIN(100,IF(OR(E123="",Réglages!$B$17-E123&gt;=365),Réglages!$B$5,IF(Réglages!$B$17-E123&gt;=180,Réglages!$B$6,0))+IF(F123="",0,IF(F123&lt;0.1,Réglages!$B$7,IF(F123&lt;=0.25,Réglages!$B$8,0)))+IF(G123="",0,IF(Réglages!$B$17-G123&gt;=180,Réglages!$B$9,0))+IF(AND(C123&lt;&gt;"",DATEDIF(C123,Réglages!$B$17,"m")&lt;12,OR(E123="",E123&lt;C123)),Réglages!$B$10,0)+IF(H123="Oui",0,Réglages!$B$11)+IF(I123="Oui",Réglages!$B$12,0)+IF(J123="Oui",Réglages!$B$13,0))))</f>
        <v/>
      </c>
      <c r="N123" s="19" t="str">
        <f aca="false">IF(A123="","",IF(M123&gt;=Réglages!$B$15,"Élevé",IF(M123&gt;=Réglages!$B$16,"Moyen","Faible")))</f>
        <v/>
      </c>
      <c r="O123" s="20" t="str">
        <f aca="false">IF(A123="","",IF(N123="Élevé",IF(AND(L123&lt;&gt;"",L123&lt;=90),"Appeler cette semaine : renouvellement proche","Appel ou rencontre personnelle"),IF(N123="Moyen","Invitation ciblée et un avantage inutilisé","Communications habituelles")))</f>
        <v/>
      </c>
    </row>
    <row r="124" customFormat="false" ht="15" hidden="false" customHeight="false" outlineLevel="0" collapsed="false">
      <c r="A124" s="15"/>
      <c r="B124" s="15"/>
      <c r="C124" s="12"/>
      <c r="D124" s="12"/>
      <c r="E124" s="12"/>
      <c r="F124" s="16"/>
      <c r="G124" s="12"/>
      <c r="H124" s="15"/>
      <c r="I124" s="15"/>
      <c r="J124" s="15"/>
      <c r="K124" s="17" t="str">
        <f aca="false">IF(A124="","",IF(C124="","",DATEDIF(C124,Réglages!$B$17,"m")))</f>
        <v/>
      </c>
      <c r="L124" s="17" t="str">
        <f aca="false">IF(OR(A124="",D124=""),"",D124-Réglages!$B$17)</f>
        <v/>
      </c>
      <c r="M124" s="18" t="str">
        <f aca="false">IF(A124="","",MAX(0,MIN(100,IF(OR(E124="",Réglages!$B$17-E124&gt;=365),Réglages!$B$5,IF(Réglages!$B$17-E124&gt;=180,Réglages!$B$6,0))+IF(F124="",0,IF(F124&lt;0.1,Réglages!$B$7,IF(F124&lt;=0.25,Réglages!$B$8,0)))+IF(G124="",0,IF(Réglages!$B$17-G124&gt;=180,Réglages!$B$9,0))+IF(AND(C124&lt;&gt;"",DATEDIF(C124,Réglages!$B$17,"m")&lt;12,OR(E124="",E124&lt;C124)),Réglages!$B$10,0)+IF(H124="Oui",0,Réglages!$B$11)+IF(I124="Oui",Réglages!$B$12,0)+IF(J124="Oui",Réglages!$B$13,0))))</f>
        <v/>
      </c>
      <c r="N124" s="19" t="str">
        <f aca="false">IF(A124="","",IF(M124&gt;=Réglages!$B$15,"Élevé",IF(M124&gt;=Réglages!$B$16,"Moyen","Faible")))</f>
        <v/>
      </c>
      <c r="O124" s="20" t="str">
        <f aca="false">IF(A124="","",IF(N124="Élevé",IF(AND(L124&lt;&gt;"",L124&lt;=90),"Appeler cette semaine : renouvellement proche","Appel ou rencontre personnelle"),IF(N124="Moyen","Invitation ciblée et un avantage inutilisé","Communications habituelles")))</f>
        <v/>
      </c>
    </row>
    <row r="125" customFormat="false" ht="15" hidden="false" customHeight="false" outlineLevel="0" collapsed="false">
      <c r="A125" s="15"/>
      <c r="B125" s="15"/>
      <c r="C125" s="12"/>
      <c r="D125" s="12"/>
      <c r="E125" s="12"/>
      <c r="F125" s="16"/>
      <c r="G125" s="12"/>
      <c r="H125" s="15"/>
      <c r="I125" s="15"/>
      <c r="J125" s="15"/>
      <c r="K125" s="17" t="str">
        <f aca="false">IF(A125="","",IF(C125="","",DATEDIF(C125,Réglages!$B$17,"m")))</f>
        <v/>
      </c>
      <c r="L125" s="17" t="str">
        <f aca="false">IF(OR(A125="",D125=""),"",D125-Réglages!$B$17)</f>
        <v/>
      </c>
      <c r="M125" s="18" t="str">
        <f aca="false">IF(A125="","",MAX(0,MIN(100,IF(OR(E125="",Réglages!$B$17-E125&gt;=365),Réglages!$B$5,IF(Réglages!$B$17-E125&gt;=180,Réglages!$B$6,0))+IF(F125="",0,IF(F125&lt;0.1,Réglages!$B$7,IF(F125&lt;=0.25,Réglages!$B$8,0)))+IF(G125="",0,IF(Réglages!$B$17-G125&gt;=180,Réglages!$B$9,0))+IF(AND(C125&lt;&gt;"",DATEDIF(C125,Réglages!$B$17,"m")&lt;12,OR(E125="",E125&lt;C125)),Réglages!$B$10,0)+IF(H125="Oui",0,Réglages!$B$11)+IF(I125="Oui",Réglages!$B$12,0)+IF(J125="Oui",Réglages!$B$13,0))))</f>
        <v/>
      </c>
      <c r="N125" s="19" t="str">
        <f aca="false">IF(A125="","",IF(M125&gt;=Réglages!$B$15,"Élevé",IF(M125&gt;=Réglages!$B$16,"Moyen","Faible")))</f>
        <v/>
      </c>
      <c r="O125" s="20" t="str">
        <f aca="false">IF(A125="","",IF(N125="Élevé",IF(AND(L125&lt;&gt;"",L125&lt;=90),"Appeler cette semaine : renouvellement proche","Appel ou rencontre personnelle"),IF(N125="Moyen","Invitation ciblée et un avantage inutilisé","Communications habituelles")))</f>
        <v/>
      </c>
    </row>
    <row r="126" customFormat="false" ht="15" hidden="false" customHeight="false" outlineLevel="0" collapsed="false">
      <c r="A126" s="15"/>
      <c r="B126" s="15"/>
      <c r="C126" s="12"/>
      <c r="D126" s="12"/>
      <c r="E126" s="12"/>
      <c r="F126" s="16"/>
      <c r="G126" s="12"/>
      <c r="H126" s="15"/>
      <c r="I126" s="15"/>
      <c r="J126" s="15"/>
      <c r="K126" s="17" t="str">
        <f aca="false">IF(A126="","",IF(C126="","",DATEDIF(C126,Réglages!$B$17,"m")))</f>
        <v/>
      </c>
      <c r="L126" s="17" t="str">
        <f aca="false">IF(OR(A126="",D126=""),"",D126-Réglages!$B$17)</f>
        <v/>
      </c>
      <c r="M126" s="18" t="str">
        <f aca="false">IF(A126="","",MAX(0,MIN(100,IF(OR(E126="",Réglages!$B$17-E126&gt;=365),Réglages!$B$5,IF(Réglages!$B$17-E126&gt;=180,Réglages!$B$6,0))+IF(F126="",0,IF(F126&lt;0.1,Réglages!$B$7,IF(F126&lt;=0.25,Réglages!$B$8,0)))+IF(G126="",0,IF(Réglages!$B$17-G126&gt;=180,Réglages!$B$9,0))+IF(AND(C126&lt;&gt;"",DATEDIF(C126,Réglages!$B$17,"m")&lt;12,OR(E126="",E126&lt;C126)),Réglages!$B$10,0)+IF(H126="Oui",0,Réglages!$B$11)+IF(I126="Oui",Réglages!$B$12,0)+IF(J126="Oui",Réglages!$B$13,0))))</f>
        <v/>
      </c>
      <c r="N126" s="19" t="str">
        <f aca="false">IF(A126="","",IF(M126&gt;=Réglages!$B$15,"Élevé",IF(M126&gt;=Réglages!$B$16,"Moyen","Faible")))</f>
        <v/>
      </c>
      <c r="O126" s="20" t="str">
        <f aca="false">IF(A126="","",IF(N126="Élevé",IF(AND(L126&lt;&gt;"",L126&lt;=90),"Appeler cette semaine : renouvellement proche","Appel ou rencontre personnelle"),IF(N126="Moyen","Invitation ciblée et un avantage inutilisé","Communications habituelles")))</f>
        <v/>
      </c>
    </row>
    <row r="127" customFormat="false" ht="15" hidden="false" customHeight="false" outlineLevel="0" collapsed="false">
      <c r="A127" s="15"/>
      <c r="B127" s="15"/>
      <c r="C127" s="12"/>
      <c r="D127" s="12"/>
      <c r="E127" s="12"/>
      <c r="F127" s="16"/>
      <c r="G127" s="12"/>
      <c r="H127" s="15"/>
      <c r="I127" s="15"/>
      <c r="J127" s="15"/>
      <c r="K127" s="17" t="str">
        <f aca="false">IF(A127="","",IF(C127="","",DATEDIF(C127,Réglages!$B$17,"m")))</f>
        <v/>
      </c>
      <c r="L127" s="17" t="str">
        <f aca="false">IF(OR(A127="",D127=""),"",D127-Réglages!$B$17)</f>
        <v/>
      </c>
      <c r="M127" s="18" t="str">
        <f aca="false">IF(A127="","",MAX(0,MIN(100,IF(OR(E127="",Réglages!$B$17-E127&gt;=365),Réglages!$B$5,IF(Réglages!$B$17-E127&gt;=180,Réglages!$B$6,0))+IF(F127="",0,IF(F127&lt;0.1,Réglages!$B$7,IF(F127&lt;=0.25,Réglages!$B$8,0)))+IF(G127="",0,IF(Réglages!$B$17-G127&gt;=180,Réglages!$B$9,0))+IF(AND(C127&lt;&gt;"",DATEDIF(C127,Réglages!$B$17,"m")&lt;12,OR(E127="",E127&lt;C127)),Réglages!$B$10,0)+IF(H127="Oui",0,Réglages!$B$11)+IF(I127="Oui",Réglages!$B$12,0)+IF(J127="Oui",Réglages!$B$13,0))))</f>
        <v/>
      </c>
      <c r="N127" s="19" t="str">
        <f aca="false">IF(A127="","",IF(M127&gt;=Réglages!$B$15,"Élevé",IF(M127&gt;=Réglages!$B$16,"Moyen","Faible")))</f>
        <v/>
      </c>
      <c r="O127" s="20" t="str">
        <f aca="false">IF(A127="","",IF(N127="Élevé",IF(AND(L127&lt;&gt;"",L127&lt;=90),"Appeler cette semaine : renouvellement proche","Appel ou rencontre personnelle"),IF(N127="Moyen","Invitation ciblée et un avantage inutilisé","Communications habituelles")))</f>
        <v/>
      </c>
    </row>
    <row r="128" customFormat="false" ht="15" hidden="false" customHeight="false" outlineLevel="0" collapsed="false">
      <c r="A128" s="15"/>
      <c r="B128" s="15"/>
      <c r="C128" s="12"/>
      <c r="D128" s="12"/>
      <c r="E128" s="12"/>
      <c r="F128" s="16"/>
      <c r="G128" s="12"/>
      <c r="H128" s="15"/>
      <c r="I128" s="15"/>
      <c r="J128" s="15"/>
      <c r="K128" s="17" t="str">
        <f aca="false">IF(A128="","",IF(C128="","",DATEDIF(C128,Réglages!$B$17,"m")))</f>
        <v/>
      </c>
      <c r="L128" s="17" t="str">
        <f aca="false">IF(OR(A128="",D128=""),"",D128-Réglages!$B$17)</f>
        <v/>
      </c>
      <c r="M128" s="18" t="str">
        <f aca="false">IF(A128="","",MAX(0,MIN(100,IF(OR(E128="",Réglages!$B$17-E128&gt;=365),Réglages!$B$5,IF(Réglages!$B$17-E128&gt;=180,Réglages!$B$6,0))+IF(F128="",0,IF(F128&lt;0.1,Réglages!$B$7,IF(F128&lt;=0.25,Réglages!$B$8,0)))+IF(G128="",0,IF(Réglages!$B$17-G128&gt;=180,Réglages!$B$9,0))+IF(AND(C128&lt;&gt;"",DATEDIF(C128,Réglages!$B$17,"m")&lt;12,OR(E128="",E128&lt;C128)),Réglages!$B$10,0)+IF(H128="Oui",0,Réglages!$B$11)+IF(I128="Oui",Réglages!$B$12,0)+IF(J128="Oui",Réglages!$B$13,0))))</f>
        <v/>
      </c>
      <c r="N128" s="19" t="str">
        <f aca="false">IF(A128="","",IF(M128&gt;=Réglages!$B$15,"Élevé",IF(M128&gt;=Réglages!$B$16,"Moyen","Faible")))</f>
        <v/>
      </c>
      <c r="O128" s="20" t="str">
        <f aca="false">IF(A128="","",IF(N128="Élevé",IF(AND(L128&lt;&gt;"",L128&lt;=90),"Appeler cette semaine : renouvellement proche","Appel ou rencontre personnelle"),IF(N128="Moyen","Invitation ciblée et un avantage inutilisé","Communications habituelles")))</f>
        <v/>
      </c>
    </row>
    <row r="129" customFormat="false" ht="15" hidden="false" customHeight="false" outlineLevel="0" collapsed="false">
      <c r="A129" s="15"/>
      <c r="B129" s="15"/>
      <c r="C129" s="12"/>
      <c r="D129" s="12"/>
      <c r="E129" s="12"/>
      <c r="F129" s="16"/>
      <c r="G129" s="12"/>
      <c r="H129" s="15"/>
      <c r="I129" s="15"/>
      <c r="J129" s="15"/>
      <c r="K129" s="17" t="str">
        <f aca="false">IF(A129="","",IF(C129="","",DATEDIF(C129,Réglages!$B$17,"m")))</f>
        <v/>
      </c>
      <c r="L129" s="17" t="str">
        <f aca="false">IF(OR(A129="",D129=""),"",D129-Réglages!$B$17)</f>
        <v/>
      </c>
      <c r="M129" s="18" t="str">
        <f aca="false">IF(A129="","",MAX(0,MIN(100,IF(OR(E129="",Réglages!$B$17-E129&gt;=365),Réglages!$B$5,IF(Réglages!$B$17-E129&gt;=180,Réglages!$B$6,0))+IF(F129="",0,IF(F129&lt;0.1,Réglages!$B$7,IF(F129&lt;=0.25,Réglages!$B$8,0)))+IF(G129="",0,IF(Réglages!$B$17-G129&gt;=180,Réglages!$B$9,0))+IF(AND(C129&lt;&gt;"",DATEDIF(C129,Réglages!$B$17,"m")&lt;12,OR(E129="",E129&lt;C129)),Réglages!$B$10,0)+IF(H129="Oui",0,Réglages!$B$11)+IF(I129="Oui",Réglages!$B$12,0)+IF(J129="Oui",Réglages!$B$13,0))))</f>
        <v/>
      </c>
      <c r="N129" s="19" t="str">
        <f aca="false">IF(A129="","",IF(M129&gt;=Réglages!$B$15,"Élevé",IF(M129&gt;=Réglages!$B$16,"Moyen","Faible")))</f>
        <v/>
      </c>
      <c r="O129" s="20" t="str">
        <f aca="false">IF(A129="","",IF(N129="Élevé",IF(AND(L129&lt;&gt;"",L129&lt;=90),"Appeler cette semaine : renouvellement proche","Appel ou rencontre personnelle"),IF(N129="Moyen","Invitation ciblée et un avantage inutilisé","Communications habituelles")))</f>
        <v/>
      </c>
    </row>
    <row r="130" customFormat="false" ht="15" hidden="false" customHeight="false" outlineLevel="0" collapsed="false">
      <c r="A130" s="15"/>
      <c r="B130" s="15"/>
      <c r="C130" s="12"/>
      <c r="D130" s="12"/>
      <c r="E130" s="12"/>
      <c r="F130" s="16"/>
      <c r="G130" s="12"/>
      <c r="H130" s="15"/>
      <c r="I130" s="15"/>
      <c r="J130" s="15"/>
      <c r="K130" s="17" t="str">
        <f aca="false">IF(A130="","",IF(C130="","",DATEDIF(C130,Réglages!$B$17,"m")))</f>
        <v/>
      </c>
      <c r="L130" s="17" t="str">
        <f aca="false">IF(OR(A130="",D130=""),"",D130-Réglages!$B$17)</f>
        <v/>
      </c>
      <c r="M130" s="18" t="str">
        <f aca="false">IF(A130="","",MAX(0,MIN(100,IF(OR(E130="",Réglages!$B$17-E130&gt;=365),Réglages!$B$5,IF(Réglages!$B$17-E130&gt;=180,Réglages!$B$6,0))+IF(F130="",0,IF(F130&lt;0.1,Réglages!$B$7,IF(F130&lt;=0.25,Réglages!$B$8,0)))+IF(G130="",0,IF(Réglages!$B$17-G130&gt;=180,Réglages!$B$9,0))+IF(AND(C130&lt;&gt;"",DATEDIF(C130,Réglages!$B$17,"m")&lt;12,OR(E130="",E130&lt;C130)),Réglages!$B$10,0)+IF(H130="Oui",0,Réglages!$B$11)+IF(I130="Oui",Réglages!$B$12,0)+IF(J130="Oui",Réglages!$B$13,0))))</f>
        <v/>
      </c>
      <c r="N130" s="19" t="str">
        <f aca="false">IF(A130="","",IF(M130&gt;=Réglages!$B$15,"Élevé",IF(M130&gt;=Réglages!$B$16,"Moyen","Faible")))</f>
        <v/>
      </c>
      <c r="O130" s="20" t="str">
        <f aca="false">IF(A130="","",IF(N130="Élevé",IF(AND(L130&lt;&gt;"",L130&lt;=90),"Appeler cette semaine : renouvellement proche","Appel ou rencontre personnelle"),IF(N130="Moyen","Invitation ciblée et un avantage inutilisé","Communications habituelles")))</f>
        <v/>
      </c>
    </row>
    <row r="131" customFormat="false" ht="15" hidden="false" customHeight="false" outlineLevel="0" collapsed="false">
      <c r="A131" s="15"/>
      <c r="B131" s="15"/>
      <c r="C131" s="12"/>
      <c r="D131" s="12"/>
      <c r="E131" s="12"/>
      <c r="F131" s="16"/>
      <c r="G131" s="12"/>
      <c r="H131" s="15"/>
      <c r="I131" s="15"/>
      <c r="J131" s="15"/>
      <c r="K131" s="17" t="str">
        <f aca="false">IF(A131="","",IF(C131="","",DATEDIF(C131,Réglages!$B$17,"m")))</f>
        <v/>
      </c>
      <c r="L131" s="17" t="str">
        <f aca="false">IF(OR(A131="",D131=""),"",D131-Réglages!$B$17)</f>
        <v/>
      </c>
      <c r="M131" s="18" t="str">
        <f aca="false">IF(A131="","",MAX(0,MIN(100,IF(OR(E131="",Réglages!$B$17-E131&gt;=365),Réglages!$B$5,IF(Réglages!$B$17-E131&gt;=180,Réglages!$B$6,0))+IF(F131="",0,IF(F131&lt;0.1,Réglages!$B$7,IF(F131&lt;=0.25,Réglages!$B$8,0)))+IF(G131="",0,IF(Réglages!$B$17-G131&gt;=180,Réglages!$B$9,0))+IF(AND(C131&lt;&gt;"",DATEDIF(C131,Réglages!$B$17,"m")&lt;12,OR(E131="",E131&lt;C131)),Réglages!$B$10,0)+IF(H131="Oui",0,Réglages!$B$11)+IF(I131="Oui",Réglages!$B$12,0)+IF(J131="Oui",Réglages!$B$13,0))))</f>
        <v/>
      </c>
      <c r="N131" s="19" t="str">
        <f aca="false">IF(A131="","",IF(M131&gt;=Réglages!$B$15,"Élevé",IF(M131&gt;=Réglages!$B$16,"Moyen","Faible")))</f>
        <v/>
      </c>
      <c r="O131" s="20" t="str">
        <f aca="false">IF(A131="","",IF(N131="Élevé",IF(AND(L131&lt;&gt;"",L131&lt;=90),"Appeler cette semaine : renouvellement proche","Appel ou rencontre personnelle"),IF(N131="Moyen","Invitation ciblée et un avantage inutilisé","Communications habituelles")))</f>
        <v/>
      </c>
    </row>
    <row r="132" customFormat="false" ht="15" hidden="false" customHeight="false" outlineLevel="0" collapsed="false">
      <c r="A132" s="15"/>
      <c r="B132" s="15"/>
      <c r="C132" s="12"/>
      <c r="D132" s="12"/>
      <c r="E132" s="12"/>
      <c r="F132" s="16"/>
      <c r="G132" s="12"/>
      <c r="H132" s="15"/>
      <c r="I132" s="15"/>
      <c r="J132" s="15"/>
      <c r="K132" s="17" t="str">
        <f aca="false">IF(A132="","",IF(C132="","",DATEDIF(C132,Réglages!$B$17,"m")))</f>
        <v/>
      </c>
      <c r="L132" s="17" t="str">
        <f aca="false">IF(OR(A132="",D132=""),"",D132-Réglages!$B$17)</f>
        <v/>
      </c>
      <c r="M132" s="18" t="str">
        <f aca="false">IF(A132="","",MAX(0,MIN(100,IF(OR(E132="",Réglages!$B$17-E132&gt;=365),Réglages!$B$5,IF(Réglages!$B$17-E132&gt;=180,Réglages!$B$6,0))+IF(F132="",0,IF(F132&lt;0.1,Réglages!$B$7,IF(F132&lt;=0.25,Réglages!$B$8,0)))+IF(G132="",0,IF(Réglages!$B$17-G132&gt;=180,Réglages!$B$9,0))+IF(AND(C132&lt;&gt;"",DATEDIF(C132,Réglages!$B$17,"m")&lt;12,OR(E132="",E132&lt;C132)),Réglages!$B$10,0)+IF(H132="Oui",0,Réglages!$B$11)+IF(I132="Oui",Réglages!$B$12,0)+IF(J132="Oui",Réglages!$B$13,0))))</f>
        <v/>
      </c>
      <c r="N132" s="19" t="str">
        <f aca="false">IF(A132="","",IF(M132&gt;=Réglages!$B$15,"Élevé",IF(M132&gt;=Réglages!$B$16,"Moyen","Faible")))</f>
        <v/>
      </c>
      <c r="O132" s="20" t="str">
        <f aca="false">IF(A132="","",IF(N132="Élevé",IF(AND(L132&lt;&gt;"",L132&lt;=90),"Appeler cette semaine : renouvellement proche","Appel ou rencontre personnelle"),IF(N132="Moyen","Invitation ciblée et un avantage inutilisé","Communications habituelles")))</f>
        <v/>
      </c>
    </row>
    <row r="133" customFormat="false" ht="15" hidden="false" customHeight="false" outlineLevel="0" collapsed="false">
      <c r="A133" s="15"/>
      <c r="B133" s="15"/>
      <c r="C133" s="12"/>
      <c r="D133" s="12"/>
      <c r="E133" s="12"/>
      <c r="F133" s="16"/>
      <c r="G133" s="12"/>
      <c r="H133" s="15"/>
      <c r="I133" s="15"/>
      <c r="J133" s="15"/>
      <c r="K133" s="17" t="str">
        <f aca="false">IF(A133="","",IF(C133="","",DATEDIF(C133,Réglages!$B$17,"m")))</f>
        <v/>
      </c>
      <c r="L133" s="17" t="str">
        <f aca="false">IF(OR(A133="",D133=""),"",D133-Réglages!$B$17)</f>
        <v/>
      </c>
      <c r="M133" s="18" t="str">
        <f aca="false">IF(A133="","",MAX(0,MIN(100,IF(OR(E133="",Réglages!$B$17-E133&gt;=365),Réglages!$B$5,IF(Réglages!$B$17-E133&gt;=180,Réglages!$B$6,0))+IF(F133="",0,IF(F133&lt;0.1,Réglages!$B$7,IF(F133&lt;=0.25,Réglages!$B$8,0)))+IF(G133="",0,IF(Réglages!$B$17-G133&gt;=180,Réglages!$B$9,0))+IF(AND(C133&lt;&gt;"",DATEDIF(C133,Réglages!$B$17,"m")&lt;12,OR(E133="",E133&lt;C133)),Réglages!$B$10,0)+IF(H133="Oui",0,Réglages!$B$11)+IF(I133="Oui",Réglages!$B$12,0)+IF(J133="Oui",Réglages!$B$13,0))))</f>
        <v/>
      </c>
      <c r="N133" s="19" t="str">
        <f aca="false">IF(A133="","",IF(M133&gt;=Réglages!$B$15,"Élevé",IF(M133&gt;=Réglages!$B$16,"Moyen","Faible")))</f>
        <v/>
      </c>
      <c r="O133" s="20" t="str">
        <f aca="false">IF(A133="","",IF(N133="Élevé",IF(AND(L133&lt;&gt;"",L133&lt;=90),"Appeler cette semaine : renouvellement proche","Appel ou rencontre personnelle"),IF(N133="Moyen","Invitation ciblée et un avantage inutilisé","Communications habituelles")))</f>
        <v/>
      </c>
    </row>
    <row r="134" customFormat="false" ht="15" hidden="false" customHeight="false" outlineLevel="0" collapsed="false">
      <c r="A134" s="15"/>
      <c r="B134" s="15"/>
      <c r="C134" s="12"/>
      <c r="D134" s="12"/>
      <c r="E134" s="12"/>
      <c r="F134" s="16"/>
      <c r="G134" s="12"/>
      <c r="H134" s="15"/>
      <c r="I134" s="15"/>
      <c r="J134" s="15"/>
      <c r="K134" s="17" t="str">
        <f aca="false">IF(A134="","",IF(C134="","",DATEDIF(C134,Réglages!$B$17,"m")))</f>
        <v/>
      </c>
      <c r="L134" s="17" t="str">
        <f aca="false">IF(OR(A134="",D134=""),"",D134-Réglages!$B$17)</f>
        <v/>
      </c>
      <c r="M134" s="18" t="str">
        <f aca="false">IF(A134="","",MAX(0,MIN(100,IF(OR(E134="",Réglages!$B$17-E134&gt;=365),Réglages!$B$5,IF(Réglages!$B$17-E134&gt;=180,Réglages!$B$6,0))+IF(F134="",0,IF(F134&lt;0.1,Réglages!$B$7,IF(F134&lt;=0.25,Réglages!$B$8,0)))+IF(G134="",0,IF(Réglages!$B$17-G134&gt;=180,Réglages!$B$9,0))+IF(AND(C134&lt;&gt;"",DATEDIF(C134,Réglages!$B$17,"m")&lt;12,OR(E134="",E134&lt;C134)),Réglages!$B$10,0)+IF(H134="Oui",0,Réglages!$B$11)+IF(I134="Oui",Réglages!$B$12,0)+IF(J134="Oui",Réglages!$B$13,0))))</f>
        <v/>
      </c>
      <c r="N134" s="19" t="str">
        <f aca="false">IF(A134="","",IF(M134&gt;=Réglages!$B$15,"Élevé",IF(M134&gt;=Réglages!$B$16,"Moyen","Faible")))</f>
        <v/>
      </c>
      <c r="O134" s="20" t="str">
        <f aca="false">IF(A134="","",IF(N134="Élevé",IF(AND(L134&lt;&gt;"",L134&lt;=90),"Appeler cette semaine : renouvellement proche","Appel ou rencontre personnelle"),IF(N134="Moyen","Invitation ciblée et un avantage inutilisé","Communications habituelles")))</f>
        <v/>
      </c>
    </row>
    <row r="135" customFormat="false" ht="15" hidden="false" customHeight="false" outlineLevel="0" collapsed="false">
      <c r="A135" s="15"/>
      <c r="B135" s="15"/>
      <c r="C135" s="12"/>
      <c r="D135" s="12"/>
      <c r="E135" s="12"/>
      <c r="F135" s="16"/>
      <c r="G135" s="12"/>
      <c r="H135" s="15"/>
      <c r="I135" s="15"/>
      <c r="J135" s="15"/>
      <c r="K135" s="17" t="str">
        <f aca="false">IF(A135="","",IF(C135="","",DATEDIF(C135,Réglages!$B$17,"m")))</f>
        <v/>
      </c>
      <c r="L135" s="17" t="str">
        <f aca="false">IF(OR(A135="",D135=""),"",D135-Réglages!$B$17)</f>
        <v/>
      </c>
      <c r="M135" s="18" t="str">
        <f aca="false">IF(A135="","",MAX(0,MIN(100,IF(OR(E135="",Réglages!$B$17-E135&gt;=365),Réglages!$B$5,IF(Réglages!$B$17-E135&gt;=180,Réglages!$B$6,0))+IF(F135="",0,IF(F135&lt;0.1,Réglages!$B$7,IF(F135&lt;=0.25,Réglages!$B$8,0)))+IF(G135="",0,IF(Réglages!$B$17-G135&gt;=180,Réglages!$B$9,0))+IF(AND(C135&lt;&gt;"",DATEDIF(C135,Réglages!$B$17,"m")&lt;12,OR(E135="",E135&lt;C135)),Réglages!$B$10,0)+IF(H135="Oui",0,Réglages!$B$11)+IF(I135="Oui",Réglages!$B$12,0)+IF(J135="Oui",Réglages!$B$13,0))))</f>
        <v/>
      </c>
      <c r="N135" s="19" t="str">
        <f aca="false">IF(A135="","",IF(M135&gt;=Réglages!$B$15,"Élevé",IF(M135&gt;=Réglages!$B$16,"Moyen","Faible")))</f>
        <v/>
      </c>
      <c r="O135" s="20" t="str">
        <f aca="false">IF(A135="","",IF(N135="Élevé",IF(AND(L135&lt;&gt;"",L135&lt;=90),"Appeler cette semaine : renouvellement proche","Appel ou rencontre personnelle"),IF(N135="Moyen","Invitation ciblée et un avantage inutilisé","Communications habituelles")))</f>
        <v/>
      </c>
    </row>
    <row r="136" customFormat="false" ht="15" hidden="false" customHeight="false" outlineLevel="0" collapsed="false">
      <c r="A136" s="15"/>
      <c r="B136" s="15"/>
      <c r="C136" s="12"/>
      <c r="D136" s="12"/>
      <c r="E136" s="12"/>
      <c r="F136" s="16"/>
      <c r="G136" s="12"/>
      <c r="H136" s="15"/>
      <c r="I136" s="15"/>
      <c r="J136" s="15"/>
      <c r="K136" s="17" t="str">
        <f aca="false">IF(A136="","",IF(C136="","",DATEDIF(C136,Réglages!$B$17,"m")))</f>
        <v/>
      </c>
      <c r="L136" s="17" t="str">
        <f aca="false">IF(OR(A136="",D136=""),"",D136-Réglages!$B$17)</f>
        <v/>
      </c>
      <c r="M136" s="18" t="str">
        <f aca="false">IF(A136="","",MAX(0,MIN(100,IF(OR(E136="",Réglages!$B$17-E136&gt;=365),Réglages!$B$5,IF(Réglages!$B$17-E136&gt;=180,Réglages!$B$6,0))+IF(F136="",0,IF(F136&lt;0.1,Réglages!$B$7,IF(F136&lt;=0.25,Réglages!$B$8,0)))+IF(G136="",0,IF(Réglages!$B$17-G136&gt;=180,Réglages!$B$9,0))+IF(AND(C136&lt;&gt;"",DATEDIF(C136,Réglages!$B$17,"m")&lt;12,OR(E136="",E136&lt;C136)),Réglages!$B$10,0)+IF(H136="Oui",0,Réglages!$B$11)+IF(I136="Oui",Réglages!$B$12,0)+IF(J136="Oui",Réglages!$B$13,0))))</f>
        <v/>
      </c>
      <c r="N136" s="19" t="str">
        <f aca="false">IF(A136="","",IF(M136&gt;=Réglages!$B$15,"Élevé",IF(M136&gt;=Réglages!$B$16,"Moyen","Faible")))</f>
        <v/>
      </c>
      <c r="O136" s="20" t="str">
        <f aca="false">IF(A136="","",IF(N136="Élevé",IF(AND(L136&lt;&gt;"",L136&lt;=90),"Appeler cette semaine : renouvellement proche","Appel ou rencontre personnelle"),IF(N136="Moyen","Invitation ciblée et un avantage inutilisé","Communications habituelles")))</f>
        <v/>
      </c>
    </row>
    <row r="137" customFormat="false" ht="15" hidden="false" customHeight="false" outlineLevel="0" collapsed="false">
      <c r="A137" s="15"/>
      <c r="B137" s="15"/>
      <c r="C137" s="12"/>
      <c r="D137" s="12"/>
      <c r="E137" s="12"/>
      <c r="F137" s="16"/>
      <c r="G137" s="12"/>
      <c r="H137" s="15"/>
      <c r="I137" s="15"/>
      <c r="J137" s="15"/>
      <c r="K137" s="17" t="str">
        <f aca="false">IF(A137="","",IF(C137="","",DATEDIF(C137,Réglages!$B$17,"m")))</f>
        <v/>
      </c>
      <c r="L137" s="17" t="str">
        <f aca="false">IF(OR(A137="",D137=""),"",D137-Réglages!$B$17)</f>
        <v/>
      </c>
      <c r="M137" s="18" t="str">
        <f aca="false">IF(A137="","",MAX(0,MIN(100,IF(OR(E137="",Réglages!$B$17-E137&gt;=365),Réglages!$B$5,IF(Réglages!$B$17-E137&gt;=180,Réglages!$B$6,0))+IF(F137="",0,IF(F137&lt;0.1,Réglages!$B$7,IF(F137&lt;=0.25,Réglages!$B$8,0)))+IF(G137="",0,IF(Réglages!$B$17-G137&gt;=180,Réglages!$B$9,0))+IF(AND(C137&lt;&gt;"",DATEDIF(C137,Réglages!$B$17,"m")&lt;12,OR(E137="",E137&lt;C137)),Réglages!$B$10,0)+IF(H137="Oui",0,Réglages!$B$11)+IF(I137="Oui",Réglages!$B$12,0)+IF(J137="Oui",Réglages!$B$13,0))))</f>
        <v/>
      </c>
      <c r="N137" s="19" t="str">
        <f aca="false">IF(A137="","",IF(M137&gt;=Réglages!$B$15,"Élevé",IF(M137&gt;=Réglages!$B$16,"Moyen","Faible")))</f>
        <v/>
      </c>
      <c r="O137" s="20" t="str">
        <f aca="false">IF(A137="","",IF(N137="Élevé",IF(AND(L137&lt;&gt;"",L137&lt;=90),"Appeler cette semaine : renouvellement proche","Appel ou rencontre personnelle"),IF(N137="Moyen","Invitation ciblée et un avantage inutilisé","Communications habituelles")))</f>
        <v/>
      </c>
    </row>
    <row r="138" customFormat="false" ht="15" hidden="false" customHeight="false" outlineLevel="0" collapsed="false">
      <c r="A138" s="15"/>
      <c r="B138" s="15"/>
      <c r="C138" s="12"/>
      <c r="D138" s="12"/>
      <c r="E138" s="12"/>
      <c r="F138" s="16"/>
      <c r="G138" s="12"/>
      <c r="H138" s="15"/>
      <c r="I138" s="15"/>
      <c r="J138" s="15"/>
      <c r="K138" s="17" t="str">
        <f aca="false">IF(A138="","",IF(C138="","",DATEDIF(C138,Réglages!$B$17,"m")))</f>
        <v/>
      </c>
      <c r="L138" s="17" t="str">
        <f aca="false">IF(OR(A138="",D138=""),"",D138-Réglages!$B$17)</f>
        <v/>
      </c>
      <c r="M138" s="18" t="str">
        <f aca="false">IF(A138="","",MAX(0,MIN(100,IF(OR(E138="",Réglages!$B$17-E138&gt;=365),Réglages!$B$5,IF(Réglages!$B$17-E138&gt;=180,Réglages!$B$6,0))+IF(F138="",0,IF(F138&lt;0.1,Réglages!$B$7,IF(F138&lt;=0.25,Réglages!$B$8,0)))+IF(G138="",0,IF(Réglages!$B$17-G138&gt;=180,Réglages!$B$9,0))+IF(AND(C138&lt;&gt;"",DATEDIF(C138,Réglages!$B$17,"m")&lt;12,OR(E138="",E138&lt;C138)),Réglages!$B$10,0)+IF(H138="Oui",0,Réglages!$B$11)+IF(I138="Oui",Réglages!$B$12,0)+IF(J138="Oui",Réglages!$B$13,0))))</f>
        <v/>
      </c>
      <c r="N138" s="19" t="str">
        <f aca="false">IF(A138="","",IF(M138&gt;=Réglages!$B$15,"Élevé",IF(M138&gt;=Réglages!$B$16,"Moyen","Faible")))</f>
        <v/>
      </c>
      <c r="O138" s="20" t="str">
        <f aca="false">IF(A138="","",IF(N138="Élevé",IF(AND(L138&lt;&gt;"",L138&lt;=90),"Appeler cette semaine : renouvellement proche","Appel ou rencontre personnelle"),IF(N138="Moyen","Invitation ciblée et un avantage inutilisé","Communications habituelles")))</f>
        <v/>
      </c>
    </row>
    <row r="139" customFormat="false" ht="15" hidden="false" customHeight="false" outlineLevel="0" collapsed="false">
      <c r="A139" s="15"/>
      <c r="B139" s="15"/>
      <c r="C139" s="12"/>
      <c r="D139" s="12"/>
      <c r="E139" s="12"/>
      <c r="F139" s="16"/>
      <c r="G139" s="12"/>
      <c r="H139" s="15"/>
      <c r="I139" s="15"/>
      <c r="J139" s="15"/>
      <c r="K139" s="17" t="str">
        <f aca="false">IF(A139="","",IF(C139="","",DATEDIF(C139,Réglages!$B$17,"m")))</f>
        <v/>
      </c>
      <c r="L139" s="17" t="str">
        <f aca="false">IF(OR(A139="",D139=""),"",D139-Réglages!$B$17)</f>
        <v/>
      </c>
      <c r="M139" s="18" t="str">
        <f aca="false">IF(A139="","",MAX(0,MIN(100,IF(OR(E139="",Réglages!$B$17-E139&gt;=365),Réglages!$B$5,IF(Réglages!$B$17-E139&gt;=180,Réglages!$B$6,0))+IF(F139="",0,IF(F139&lt;0.1,Réglages!$B$7,IF(F139&lt;=0.25,Réglages!$B$8,0)))+IF(G139="",0,IF(Réglages!$B$17-G139&gt;=180,Réglages!$B$9,0))+IF(AND(C139&lt;&gt;"",DATEDIF(C139,Réglages!$B$17,"m")&lt;12,OR(E139="",E139&lt;C139)),Réglages!$B$10,0)+IF(H139="Oui",0,Réglages!$B$11)+IF(I139="Oui",Réglages!$B$12,0)+IF(J139="Oui",Réglages!$B$13,0))))</f>
        <v/>
      </c>
      <c r="N139" s="19" t="str">
        <f aca="false">IF(A139="","",IF(M139&gt;=Réglages!$B$15,"Élevé",IF(M139&gt;=Réglages!$B$16,"Moyen","Faible")))</f>
        <v/>
      </c>
      <c r="O139" s="20" t="str">
        <f aca="false">IF(A139="","",IF(N139="Élevé",IF(AND(L139&lt;&gt;"",L139&lt;=90),"Appeler cette semaine : renouvellement proche","Appel ou rencontre personnelle"),IF(N139="Moyen","Invitation ciblée et un avantage inutilisé","Communications habituelles")))</f>
        <v/>
      </c>
    </row>
    <row r="140" customFormat="false" ht="15" hidden="false" customHeight="false" outlineLevel="0" collapsed="false">
      <c r="A140" s="15"/>
      <c r="B140" s="15"/>
      <c r="C140" s="12"/>
      <c r="D140" s="12"/>
      <c r="E140" s="12"/>
      <c r="F140" s="16"/>
      <c r="G140" s="12"/>
      <c r="H140" s="15"/>
      <c r="I140" s="15"/>
      <c r="J140" s="15"/>
      <c r="K140" s="17" t="str">
        <f aca="false">IF(A140="","",IF(C140="","",DATEDIF(C140,Réglages!$B$17,"m")))</f>
        <v/>
      </c>
      <c r="L140" s="17" t="str">
        <f aca="false">IF(OR(A140="",D140=""),"",D140-Réglages!$B$17)</f>
        <v/>
      </c>
      <c r="M140" s="18" t="str">
        <f aca="false">IF(A140="","",MAX(0,MIN(100,IF(OR(E140="",Réglages!$B$17-E140&gt;=365),Réglages!$B$5,IF(Réglages!$B$17-E140&gt;=180,Réglages!$B$6,0))+IF(F140="",0,IF(F140&lt;0.1,Réglages!$B$7,IF(F140&lt;=0.25,Réglages!$B$8,0)))+IF(G140="",0,IF(Réglages!$B$17-G140&gt;=180,Réglages!$B$9,0))+IF(AND(C140&lt;&gt;"",DATEDIF(C140,Réglages!$B$17,"m")&lt;12,OR(E140="",E140&lt;C140)),Réglages!$B$10,0)+IF(H140="Oui",0,Réglages!$B$11)+IF(I140="Oui",Réglages!$B$12,0)+IF(J140="Oui",Réglages!$B$13,0))))</f>
        <v/>
      </c>
      <c r="N140" s="19" t="str">
        <f aca="false">IF(A140="","",IF(M140&gt;=Réglages!$B$15,"Élevé",IF(M140&gt;=Réglages!$B$16,"Moyen","Faible")))</f>
        <v/>
      </c>
      <c r="O140" s="20" t="str">
        <f aca="false">IF(A140="","",IF(N140="Élevé",IF(AND(L140&lt;&gt;"",L140&lt;=90),"Appeler cette semaine : renouvellement proche","Appel ou rencontre personnelle"),IF(N140="Moyen","Invitation ciblée et un avantage inutilisé","Communications habituelles")))</f>
        <v/>
      </c>
    </row>
    <row r="141" customFormat="false" ht="15" hidden="false" customHeight="false" outlineLevel="0" collapsed="false">
      <c r="A141" s="15"/>
      <c r="B141" s="15"/>
      <c r="C141" s="12"/>
      <c r="D141" s="12"/>
      <c r="E141" s="12"/>
      <c r="F141" s="16"/>
      <c r="G141" s="12"/>
      <c r="H141" s="15"/>
      <c r="I141" s="15"/>
      <c r="J141" s="15"/>
      <c r="K141" s="17" t="str">
        <f aca="false">IF(A141="","",IF(C141="","",DATEDIF(C141,Réglages!$B$17,"m")))</f>
        <v/>
      </c>
      <c r="L141" s="17" t="str">
        <f aca="false">IF(OR(A141="",D141=""),"",D141-Réglages!$B$17)</f>
        <v/>
      </c>
      <c r="M141" s="18" t="str">
        <f aca="false">IF(A141="","",MAX(0,MIN(100,IF(OR(E141="",Réglages!$B$17-E141&gt;=365),Réglages!$B$5,IF(Réglages!$B$17-E141&gt;=180,Réglages!$B$6,0))+IF(F141="",0,IF(F141&lt;0.1,Réglages!$B$7,IF(F141&lt;=0.25,Réglages!$B$8,0)))+IF(G141="",0,IF(Réglages!$B$17-G141&gt;=180,Réglages!$B$9,0))+IF(AND(C141&lt;&gt;"",DATEDIF(C141,Réglages!$B$17,"m")&lt;12,OR(E141="",E141&lt;C141)),Réglages!$B$10,0)+IF(H141="Oui",0,Réglages!$B$11)+IF(I141="Oui",Réglages!$B$12,0)+IF(J141="Oui",Réglages!$B$13,0))))</f>
        <v/>
      </c>
      <c r="N141" s="19" t="str">
        <f aca="false">IF(A141="","",IF(M141&gt;=Réglages!$B$15,"Élevé",IF(M141&gt;=Réglages!$B$16,"Moyen","Faible")))</f>
        <v/>
      </c>
      <c r="O141" s="20" t="str">
        <f aca="false">IF(A141="","",IF(N141="Élevé",IF(AND(L141&lt;&gt;"",L141&lt;=90),"Appeler cette semaine : renouvellement proche","Appel ou rencontre personnelle"),IF(N141="Moyen","Invitation ciblée et un avantage inutilisé","Communications habituelles")))</f>
        <v/>
      </c>
    </row>
    <row r="142" customFormat="false" ht="15" hidden="false" customHeight="false" outlineLevel="0" collapsed="false">
      <c r="A142" s="15"/>
      <c r="B142" s="15"/>
      <c r="C142" s="12"/>
      <c r="D142" s="12"/>
      <c r="E142" s="12"/>
      <c r="F142" s="16"/>
      <c r="G142" s="12"/>
      <c r="H142" s="15"/>
      <c r="I142" s="15"/>
      <c r="J142" s="15"/>
      <c r="K142" s="17" t="str">
        <f aca="false">IF(A142="","",IF(C142="","",DATEDIF(C142,Réglages!$B$17,"m")))</f>
        <v/>
      </c>
      <c r="L142" s="17" t="str">
        <f aca="false">IF(OR(A142="",D142=""),"",D142-Réglages!$B$17)</f>
        <v/>
      </c>
      <c r="M142" s="18" t="str">
        <f aca="false">IF(A142="","",MAX(0,MIN(100,IF(OR(E142="",Réglages!$B$17-E142&gt;=365),Réglages!$B$5,IF(Réglages!$B$17-E142&gt;=180,Réglages!$B$6,0))+IF(F142="",0,IF(F142&lt;0.1,Réglages!$B$7,IF(F142&lt;=0.25,Réglages!$B$8,0)))+IF(G142="",0,IF(Réglages!$B$17-G142&gt;=180,Réglages!$B$9,0))+IF(AND(C142&lt;&gt;"",DATEDIF(C142,Réglages!$B$17,"m")&lt;12,OR(E142="",E142&lt;C142)),Réglages!$B$10,0)+IF(H142="Oui",0,Réglages!$B$11)+IF(I142="Oui",Réglages!$B$12,0)+IF(J142="Oui",Réglages!$B$13,0))))</f>
        <v/>
      </c>
      <c r="N142" s="19" t="str">
        <f aca="false">IF(A142="","",IF(M142&gt;=Réglages!$B$15,"Élevé",IF(M142&gt;=Réglages!$B$16,"Moyen","Faible")))</f>
        <v/>
      </c>
      <c r="O142" s="20" t="str">
        <f aca="false">IF(A142="","",IF(N142="Élevé",IF(AND(L142&lt;&gt;"",L142&lt;=90),"Appeler cette semaine : renouvellement proche","Appel ou rencontre personnelle"),IF(N142="Moyen","Invitation ciblée et un avantage inutilisé","Communications habituelles")))</f>
        <v/>
      </c>
    </row>
    <row r="143" customFormat="false" ht="15" hidden="false" customHeight="false" outlineLevel="0" collapsed="false">
      <c r="A143" s="15"/>
      <c r="B143" s="15"/>
      <c r="C143" s="12"/>
      <c r="D143" s="12"/>
      <c r="E143" s="12"/>
      <c r="F143" s="16"/>
      <c r="G143" s="12"/>
      <c r="H143" s="15"/>
      <c r="I143" s="15"/>
      <c r="J143" s="15"/>
      <c r="K143" s="17" t="str">
        <f aca="false">IF(A143="","",IF(C143="","",DATEDIF(C143,Réglages!$B$17,"m")))</f>
        <v/>
      </c>
      <c r="L143" s="17" t="str">
        <f aca="false">IF(OR(A143="",D143=""),"",D143-Réglages!$B$17)</f>
        <v/>
      </c>
      <c r="M143" s="18" t="str">
        <f aca="false">IF(A143="","",MAX(0,MIN(100,IF(OR(E143="",Réglages!$B$17-E143&gt;=365),Réglages!$B$5,IF(Réglages!$B$17-E143&gt;=180,Réglages!$B$6,0))+IF(F143="",0,IF(F143&lt;0.1,Réglages!$B$7,IF(F143&lt;=0.25,Réglages!$B$8,0)))+IF(G143="",0,IF(Réglages!$B$17-G143&gt;=180,Réglages!$B$9,0))+IF(AND(C143&lt;&gt;"",DATEDIF(C143,Réglages!$B$17,"m")&lt;12,OR(E143="",E143&lt;C143)),Réglages!$B$10,0)+IF(H143="Oui",0,Réglages!$B$11)+IF(I143="Oui",Réglages!$B$12,0)+IF(J143="Oui",Réglages!$B$13,0))))</f>
        <v/>
      </c>
      <c r="N143" s="19" t="str">
        <f aca="false">IF(A143="","",IF(M143&gt;=Réglages!$B$15,"Élevé",IF(M143&gt;=Réglages!$B$16,"Moyen","Faible")))</f>
        <v/>
      </c>
      <c r="O143" s="20" t="str">
        <f aca="false">IF(A143="","",IF(N143="Élevé",IF(AND(L143&lt;&gt;"",L143&lt;=90),"Appeler cette semaine : renouvellement proche","Appel ou rencontre personnelle"),IF(N143="Moyen","Invitation ciblée et un avantage inutilisé","Communications habituelles")))</f>
        <v/>
      </c>
    </row>
    <row r="144" customFormat="false" ht="15" hidden="false" customHeight="false" outlineLevel="0" collapsed="false">
      <c r="A144" s="15"/>
      <c r="B144" s="15"/>
      <c r="C144" s="12"/>
      <c r="D144" s="12"/>
      <c r="E144" s="12"/>
      <c r="F144" s="16"/>
      <c r="G144" s="12"/>
      <c r="H144" s="15"/>
      <c r="I144" s="15"/>
      <c r="J144" s="15"/>
      <c r="K144" s="17" t="str">
        <f aca="false">IF(A144="","",IF(C144="","",DATEDIF(C144,Réglages!$B$17,"m")))</f>
        <v/>
      </c>
      <c r="L144" s="17" t="str">
        <f aca="false">IF(OR(A144="",D144=""),"",D144-Réglages!$B$17)</f>
        <v/>
      </c>
      <c r="M144" s="18" t="str">
        <f aca="false">IF(A144="","",MAX(0,MIN(100,IF(OR(E144="",Réglages!$B$17-E144&gt;=365),Réglages!$B$5,IF(Réglages!$B$17-E144&gt;=180,Réglages!$B$6,0))+IF(F144="",0,IF(F144&lt;0.1,Réglages!$B$7,IF(F144&lt;=0.25,Réglages!$B$8,0)))+IF(G144="",0,IF(Réglages!$B$17-G144&gt;=180,Réglages!$B$9,0))+IF(AND(C144&lt;&gt;"",DATEDIF(C144,Réglages!$B$17,"m")&lt;12,OR(E144="",E144&lt;C144)),Réglages!$B$10,0)+IF(H144="Oui",0,Réglages!$B$11)+IF(I144="Oui",Réglages!$B$12,0)+IF(J144="Oui",Réglages!$B$13,0))))</f>
        <v/>
      </c>
      <c r="N144" s="19" t="str">
        <f aca="false">IF(A144="","",IF(M144&gt;=Réglages!$B$15,"Élevé",IF(M144&gt;=Réglages!$B$16,"Moyen","Faible")))</f>
        <v/>
      </c>
      <c r="O144" s="20" t="str">
        <f aca="false">IF(A144="","",IF(N144="Élevé",IF(AND(L144&lt;&gt;"",L144&lt;=90),"Appeler cette semaine : renouvellement proche","Appel ou rencontre personnelle"),IF(N144="Moyen","Invitation ciblée et un avantage inutilisé","Communications habituelles")))</f>
        <v/>
      </c>
    </row>
    <row r="145" customFormat="false" ht="15" hidden="false" customHeight="false" outlineLevel="0" collapsed="false">
      <c r="A145" s="15"/>
      <c r="B145" s="15"/>
      <c r="C145" s="12"/>
      <c r="D145" s="12"/>
      <c r="E145" s="12"/>
      <c r="F145" s="16"/>
      <c r="G145" s="12"/>
      <c r="H145" s="15"/>
      <c r="I145" s="15"/>
      <c r="J145" s="15"/>
      <c r="K145" s="17" t="str">
        <f aca="false">IF(A145="","",IF(C145="","",DATEDIF(C145,Réglages!$B$17,"m")))</f>
        <v/>
      </c>
      <c r="L145" s="17" t="str">
        <f aca="false">IF(OR(A145="",D145=""),"",D145-Réglages!$B$17)</f>
        <v/>
      </c>
      <c r="M145" s="18" t="str">
        <f aca="false">IF(A145="","",MAX(0,MIN(100,IF(OR(E145="",Réglages!$B$17-E145&gt;=365),Réglages!$B$5,IF(Réglages!$B$17-E145&gt;=180,Réglages!$B$6,0))+IF(F145="",0,IF(F145&lt;0.1,Réglages!$B$7,IF(F145&lt;=0.25,Réglages!$B$8,0)))+IF(G145="",0,IF(Réglages!$B$17-G145&gt;=180,Réglages!$B$9,0))+IF(AND(C145&lt;&gt;"",DATEDIF(C145,Réglages!$B$17,"m")&lt;12,OR(E145="",E145&lt;C145)),Réglages!$B$10,0)+IF(H145="Oui",0,Réglages!$B$11)+IF(I145="Oui",Réglages!$B$12,0)+IF(J145="Oui",Réglages!$B$13,0))))</f>
        <v/>
      </c>
      <c r="N145" s="19" t="str">
        <f aca="false">IF(A145="","",IF(M145&gt;=Réglages!$B$15,"Élevé",IF(M145&gt;=Réglages!$B$16,"Moyen","Faible")))</f>
        <v/>
      </c>
      <c r="O145" s="20" t="str">
        <f aca="false">IF(A145="","",IF(N145="Élevé",IF(AND(L145&lt;&gt;"",L145&lt;=90),"Appeler cette semaine : renouvellement proche","Appel ou rencontre personnelle"),IF(N145="Moyen","Invitation ciblée et un avantage inutilisé","Communications habituelles")))</f>
        <v/>
      </c>
    </row>
    <row r="146" customFormat="false" ht="15" hidden="false" customHeight="false" outlineLevel="0" collapsed="false">
      <c r="A146" s="15"/>
      <c r="B146" s="15"/>
      <c r="C146" s="12"/>
      <c r="D146" s="12"/>
      <c r="E146" s="12"/>
      <c r="F146" s="16"/>
      <c r="G146" s="12"/>
      <c r="H146" s="15"/>
      <c r="I146" s="15"/>
      <c r="J146" s="15"/>
      <c r="K146" s="17" t="str">
        <f aca="false">IF(A146="","",IF(C146="","",DATEDIF(C146,Réglages!$B$17,"m")))</f>
        <v/>
      </c>
      <c r="L146" s="17" t="str">
        <f aca="false">IF(OR(A146="",D146=""),"",D146-Réglages!$B$17)</f>
        <v/>
      </c>
      <c r="M146" s="18" t="str">
        <f aca="false">IF(A146="","",MAX(0,MIN(100,IF(OR(E146="",Réglages!$B$17-E146&gt;=365),Réglages!$B$5,IF(Réglages!$B$17-E146&gt;=180,Réglages!$B$6,0))+IF(F146="",0,IF(F146&lt;0.1,Réglages!$B$7,IF(F146&lt;=0.25,Réglages!$B$8,0)))+IF(G146="",0,IF(Réglages!$B$17-G146&gt;=180,Réglages!$B$9,0))+IF(AND(C146&lt;&gt;"",DATEDIF(C146,Réglages!$B$17,"m")&lt;12,OR(E146="",E146&lt;C146)),Réglages!$B$10,0)+IF(H146="Oui",0,Réglages!$B$11)+IF(I146="Oui",Réglages!$B$12,0)+IF(J146="Oui",Réglages!$B$13,0))))</f>
        <v/>
      </c>
      <c r="N146" s="19" t="str">
        <f aca="false">IF(A146="","",IF(M146&gt;=Réglages!$B$15,"Élevé",IF(M146&gt;=Réglages!$B$16,"Moyen","Faible")))</f>
        <v/>
      </c>
      <c r="O146" s="20" t="str">
        <f aca="false">IF(A146="","",IF(N146="Élevé",IF(AND(L146&lt;&gt;"",L146&lt;=90),"Appeler cette semaine : renouvellement proche","Appel ou rencontre personnelle"),IF(N146="Moyen","Invitation ciblée et un avantage inutilisé","Communications habituelles")))</f>
        <v/>
      </c>
    </row>
    <row r="147" customFormat="false" ht="15" hidden="false" customHeight="false" outlineLevel="0" collapsed="false">
      <c r="A147" s="15"/>
      <c r="B147" s="15"/>
      <c r="C147" s="12"/>
      <c r="D147" s="12"/>
      <c r="E147" s="12"/>
      <c r="F147" s="16"/>
      <c r="G147" s="12"/>
      <c r="H147" s="15"/>
      <c r="I147" s="15"/>
      <c r="J147" s="15"/>
      <c r="K147" s="17" t="str">
        <f aca="false">IF(A147="","",IF(C147="","",DATEDIF(C147,Réglages!$B$17,"m")))</f>
        <v/>
      </c>
      <c r="L147" s="17" t="str">
        <f aca="false">IF(OR(A147="",D147=""),"",D147-Réglages!$B$17)</f>
        <v/>
      </c>
      <c r="M147" s="18" t="str">
        <f aca="false">IF(A147="","",MAX(0,MIN(100,IF(OR(E147="",Réglages!$B$17-E147&gt;=365),Réglages!$B$5,IF(Réglages!$B$17-E147&gt;=180,Réglages!$B$6,0))+IF(F147="",0,IF(F147&lt;0.1,Réglages!$B$7,IF(F147&lt;=0.25,Réglages!$B$8,0)))+IF(G147="",0,IF(Réglages!$B$17-G147&gt;=180,Réglages!$B$9,0))+IF(AND(C147&lt;&gt;"",DATEDIF(C147,Réglages!$B$17,"m")&lt;12,OR(E147="",E147&lt;C147)),Réglages!$B$10,0)+IF(H147="Oui",0,Réglages!$B$11)+IF(I147="Oui",Réglages!$B$12,0)+IF(J147="Oui",Réglages!$B$13,0))))</f>
        <v/>
      </c>
      <c r="N147" s="19" t="str">
        <f aca="false">IF(A147="","",IF(M147&gt;=Réglages!$B$15,"Élevé",IF(M147&gt;=Réglages!$B$16,"Moyen","Faible")))</f>
        <v/>
      </c>
      <c r="O147" s="20" t="str">
        <f aca="false">IF(A147="","",IF(N147="Élevé",IF(AND(L147&lt;&gt;"",L147&lt;=90),"Appeler cette semaine : renouvellement proche","Appel ou rencontre personnelle"),IF(N147="Moyen","Invitation ciblée et un avantage inutilisé","Communications habituelles")))</f>
        <v/>
      </c>
    </row>
    <row r="148" customFormat="false" ht="15" hidden="false" customHeight="false" outlineLevel="0" collapsed="false">
      <c r="A148" s="15"/>
      <c r="B148" s="15"/>
      <c r="C148" s="12"/>
      <c r="D148" s="12"/>
      <c r="E148" s="12"/>
      <c r="F148" s="16"/>
      <c r="G148" s="12"/>
      <c r="H148" s="15"/>
      <c r="I148" s="15"/>
      <c r="J148" s="15"/>
      <c r="K148" s="17" t="str">
        <f aca="false">IF(A148="","",IF(C148="","",DATEDIF(C148,Réglages!$B$17,"m")))</f>
        <v/>
      </c>
      <c r="L148" s="17" t="str">
        <f aca="false">IF(OR(A148="",D148=""),"",D148-Réglages!$B$17)</f>
        <v/>
      </c>
      <c r="M148" s="18" t="str">
        <f aca="false">IF(A148="","",MAX(0,MIN(100,IF(OR(E148="",Réglages!$B$17-E148&gt;=365),Réglages!$B$5,IF(Réglages!$B$17-E148&gt;=180,Réglages!$B$6,0))+IF(F148="",0,IF(F148&lt;0.1,Réglages!$B$7,IF(F148&lt;=0.25,Réglages!$B$8,0)))+IF(G148="",0,IF(Réglages!$B$17-G148&gt;=180,Réglages!$B$9,0))+IF(AND(C148&lt;&gt;"",DATEDIF(C148,Réglages!$B$17,"m")&lt;12,OR(E148="",E148&lt;C148)),Réglages!$B$10,0)+IF(H148="Oui",0,Réglages!$B$11)+IF(I148="Oui",Réglages!$B$12,0)+IF(J148="Oui",Réglages!$B$13,0))))</f>
        <v/>
      </c>
      <c r="N148" s="19" t="str">
        <f aca="false">IF(A148="","",IF(M148&gt;=Réglages!$B$15,"Élevé",IF(M148&gt;=Réglages!$B$16,"Moyen","Faible")))</f>
        <v/>
      </c>
      <c r="O148" s="20" t="str">
        <f aca="false">IF(A148="","",IF(N148="Élevé",IF(AND(L148&lt;&gt;"",L148&lt;=90),"Appeler cette semaine : renouvellement proche","Appel ou rencontre personnelle"),IF(N148="Moyen","Invitation ciblée et un avantage inutilisé","Communications habituelles")))</f>
        <v/>
      </c>
    </row>
    <row r="149" customFormat="false" ht="15" hidden="false" customHeight="false" outlineLevel="0" collapsed="false">
      <c r="A149" s="15"/>
      <c r="B149" s="15"/>
      <c r="C149" s="12"/>
      <c r="D149" s="12"/>
      <c r="E149" s="12"/>
      <c r="F149" s="16"/>
      <c r="G149" s="12"/>
      <c r="H149" s="15"/>
      <c r="I149" s="15"/>
      <c r="J149" s="15"/>
      <c r="K149" s="17" t="str">
        <f aca="false">IF(A149="","",IF(C149="","",DATEDIF(C149,Réglages!$B$17,"m")))</f>
        <v/>
      </c>
      <c r="L149" s="17" t="str">
        <f aca="false">IF(OR(A149="",D149=""),"",D149-Réglages!$B$17)</f>
        <v/>
      </c>
      <c r="M149" s="18" t="str">
        <f aca="false">IF(A149="","",MAX(0,MIN(100,IF(OR(E149="",Réglages!$B$17-E149&gt;=365),Réglages!$B$5,IF(Réglages!$B$17-E149&gt;=180,Réglages!$B$6,0))+IF(F149="",0,IF(F149&lt;0.1,Réglages!$B$7,IF(F149&lt;=0.25,Réglages!$B$8,0)))+IF(G149="",0,IF(Réglages!$B$17-G149&gt;=180,Réglages!$B$9,0))+IF(AND(C149&lt;&gt;"",DATEDIF(C149,Réglages!$B$17,"m")&lt;12,OR(E149="",E149&lt;C149)),Réglages!$B$10,0)+IF(H149="Oui",0,Réglages!$B$11)+IF(I149="Oui",Réglages!$B$12,0)+IF(J149="Oui",Réglages!$B$13,0))))</f>
        <v/>
      </c>
      <c r="N149" s="19" t="str">
        <f aca="false">IF(A149="","",IF(M149&gt;=Réglages!$B$15,"Élevé",IF(M149&gt;=Réglages!$B$16,"Moyen","Faible")))</f>
        <v/>
      </c>
      <c r="O149" s="20" t="str">
        <f aca="false">IF(A149="","",IF(N149="Élevé",IF(AND(L149&lt;&gt;"",L149&lt;=90),"Appeler cette semaine : renouvellement proche","Appel ou rencontre personnelle"),IF(N149="Moyen","Invitation ciblée et un avantage inutilisé","Communications habituelles")))</f>
        <v/>
      </c>
    </row>
    <row r="150" customFormat="false" ht="15" hidden="false" customHeight="false" outlineLevel="0" collapsed="false">
      <c r="A150" s="15"/>
      <c r="B150" s="15"/>
      <c r="C150" s="12"/>
      <c r="D150" s="12"/>
      <c r="E150" s="12"/>
      <c r="F150" s="16"/>
      <c r="G150" s="12"/>
      <c r="H150" s="15"/>
      <c r="I150" s="15"/>
      <c r="J150" s="15"/>
      <c r="K150" s="17" t="str">
        <f aca="false">IF(A150="","",IF(C150="","",DATEDIF(C150,Réglages!$B$17,"m")))</f>
        <v/>
      </c>
      <c r="L150" s="17" t="str">
        <f aca="false">IF(OR(A150="",D150=""),"",D150-Réglages!$B$17)</f>
        <v/>
      </c>
      <c r="M150" s="18" t="str">
        <f aca="false">IF(A150="","",MAX(0,MIN(100,IF(OR(E150="",Réglages!$B$17-E150&gt;=365),Réglages!$B$5,IF(Réglages!$B$17-E150&gt;=180,Réglages!$B$6,0))+IF(F150="",0,IF(F150&lt;0.1,Réglages!$B$7,IF(F150&lt;=0.25,Réglages!$B$8,0)))+IF(G150="",0,IF(Réglages!$B$17-G150&gt;=180,Réglages!$B$9,0))+IF(AND(C150&lt;&gt;"",DATEDIF(C150,Réglages!$B$17,"m")&lt;12,OR(E150="",E150&lt;C150)),Réglages!$B$10,0)+IF(H150="Oui",0,Réglages!$B$11)+IF(I150="Oui",Réglages!$B$12,0)+IF(J150="Oui",Réglages!$B$13,0))))</f>
        <v/>
      </c>
      <c r="N150" s="19" t="str">
        <f aca="false">IF(A150="","",IF(M150&gt;=Réglages!$B$15,"Élevé",IF(M150&gt;=Réglages!$B$16,"Moyen","Faible")))</f>
        <v/>
      </c>
      <c r="O150" s="20" t="str">
        <f aca="false">IF(A150="","",IF(N150="Élevé",IF(AND(L150&lt;&gt;"",L150&lt;=90),"Appeler cette semaine : renouvellement proche","Appel ou rencontre personnelle"),IF(N150="Moyen","Invitation ciblée et un avantage inutilisé","Communications habituelles")))</f>
        <v/>
      </c>
    </row>
    <row r="151" customFormat="false" ht="15" hidden="false" customHeight="false" outlineLevel="0" collapsed="false">
      <c r="A151" s="15"/>
      <c r="B151" s="15"/>
      <c r="C151" s="12"/>
      <c r="D151" s="12"/>
      <c r="E151" s="12"/>
      <c r="F151" s="16"/>
      <c r="G151" s="12"/>
      <c r="H151" s="15"/>
      <c r="I151" s="15"/>
      <c r="J151" s="15"/>
      <c r="K151" s="17" t="str">
        <f aca="false">IF(A151="","",IF(C151="","",DATEDIF(C151,Réglages!$B$17,"m")))</f>
        <v/>
      </c>
      <c r="L151" s="17" t="str">
        <f aca="false">IF(OR(A151="",D151=""),"",D151-Réglages!$B$17)</f>
        <v/>
      </c>
      <c r="M151" s="18" t="str">
        <f aca="false">IF(A151="","",MAX(0,MIN(100,IF(OR(E151="",Réglages!$B$17-E151&gt;=365),Réglages!$B$5,IF(Réglages!$B$17-E151&gt;=180,Réglages!$B$6,0))+IF(F151="",0,IF(F151&lt;0.1,Réglages!$B$7,IF(F151&lt;=0.25,Réglages!$B$8,0)))+IF(G151="",0,IF(Réglages!$B$17-G151&gt;=180,Réglages!$B$9,0))+IF(AND(C151&lt;&gt;"",DATEDIF(C151,Réglages!$B$17,"m")&lt;12,OR(E151="",E151&lt;C151)),Réglages!$B$10,0)+IF(H151="Oui",0,Réglages!$B$11)+IF(I151="Oui",Réglages!$B$12,0)+IF(J151="Oui",Réglages!$B$13,0))))</f>
        <v/>
      </c>
      <c r="N151" s="19" t="str">
        <f aca="false">IF(A151="","",IF(M151&gt;=Réglages!$B$15,"Élevé",IF(M151&gt;=Réglages!$B$16,"Moyen","Faible")))</f>
        <v/>
      </c>
      <c r="O151" s="20" t="str">
        <f aca="false">IF(A151="","",IF(N151="Élevé",IF(AND(L151&lt;&gt;"",L151&lt;=90),"Appeler cette semaine : renouvellement proche","Appel ou rencontre personnelle"),IF(N151="Moyen","Invitation ciblée et un avantage inutilisé","Communications habituelles")))</f>
        <v/>
      </c>
    </row>
    <row r="152" customFormat="false" ht="15" hidden="false" customHeight="false" outlineLevel="0" collapsed="false">
      <c r="A152" s="15"/>
      <c r="B152" s="15"/>
      <c r="C152" s="12"/>
      <c r="D152" s="12"/>
      <c r="E152" s="12"/>
      <c r="F152" s="16"/>
      <c r="G152" s="12"/>
      <c r="H152" s="15"/>
      <c r="I152" s="15"/>
      <c r="J152" s="15"/>
      <c r="K152" s="17" t="str">
        <f aca="false">IF(A152="","",IF(C152="","",DATEDIF(C152,Réglages!$B$17,"m")))</f>
        <v/>
      </c>
      <c r="L152" s="17" t="str">
        <f aca="false">IF(OR(A152="",D152=""),"",D152-Réglages!$B$17)</f>
        <v/>
      </c>
      <c r="M152" s="18" t="str">
        <f aca="false">IF(A152="","",MAX(0,MIN(100,IF(OR(E152="",Réglages!$B$17-E152&gt;=365),Réglages!$B$5,IF(Réglages!$B$17-E152&gt;=180,Réglages!$B$6,0))+IF(F152="",0,IF(F152&lt;0.1,Réglages!$B$7,IF(F152&lt;=0.25,Réglages!$B$8,0)))+IF(G152="",0,IF(Réglages!$B$17-G152&gt;=180,Réglages!$B$9,0))+IF(AND(C152&lt;&gt;"",DATEDIF(C152,Réglages!$B$17,"m")&lt;12,OR(E152="",E152&lt;C152)),Réglages!$B$10,0)+IF(H152="Oui",0,Réglages!$B$11)+IF(I152="Oui",Réglages!$B$12,0)+IF(J152="Oui",Réglages!$B$13,0))))</f>
        <v/>
      </c>
      <c r="N152" s="19" t="str">
        <f aca="false">IF(A152="","",IF(M152&gt;=Réglages!$B$15,"Élevé",IF(M152&gt;=Réglages!$B$16,"Moyen","Faible")))</f>
        <v/>
      </c>
      <c r="O152" s="20" t="str">
        <f aca="false">IF(A152="","",IF(N152="Élevé",IF(AND(L152&lt;&gt;"",L152&lt;=90),"Appeler cette semaine : renouvellement proche","Appel ou rencontre personnelle"),IF(N152="Moyen","Invitation ciblée et un avantage inutilisé","Communications habituelles")))</f>
        <v/>
      </c>
    </row>
    <row r="153" customFormat="false" ht="15" hidden="false" customHeight="false" outlineLevel="0" collapsed="false">
      <c r="A153" s="15"/>
      <c r="B153" s="15"/>
      <c r="C153" s="12"/>
      <c r="D153" s="12"/>
      <c r="E153" s="12"/>
      <c r="F153" s="16"/>
      <c r="G153" s="12"/>
      <c r="H153" s="15"/>
      <c r="I153" s="15"/>
      <c r="J153" s="15"/>
      <c r="K153" s="17" t="str">
        <f aca="false">IF(A153="","",IF(C153="","",DATEDIF(C153,Réglages!$B$17,"m")))</f>
        <v/>
      </c>
      <c r="L153" s="17" t="str">
        <f aca="false">IF(OR(A153="",D153=""),"",D153-Réglages!$B$17)</f>
        <v/>
      </c>
      <c r="M153" s="18" t="str">
        <f aca="false">IF(A153="","",MAX(0,MIN(100,IF(OR(E153="",Réglages!$B$17-E153&gt;=365),Réglages!$B$5,IF(Réglages!$B$17-E153&gt;=180,Réglages!$B$6,0))+IF(F153="",0,IF(F153&lt;0.1,Réglages!$B$7,IF(F153&lt;=0.25,Réglages!$B$8,0)))+IF(G153="",0,IF(Réglages!$B$17-G153&gt;=180,Réglages!$B$9,0))+IF(AND(C153&lt;&gt;"",DATEDIF(C153,Réglages!$B$17,"m")&lt;12,OR(E153="",E153&lt;C153)),Réglages!$B$10,0)+IF(H153="Oui",0,Réglages!$B$11)+IF(I153="Oui",Réglages!$B$12,0)+IF(J153="Oui",Réglages!$B$13,0))))</f>
        <v/>
      </c>
      <c r="N153" s="19" t="str">
        <f aca="false">IF(A153="","",IF(M153&gt;=Réglages!$B$15,"Élevé",IF(M153&gt;=Réglages!$B$16,"Moyen","Faible")))</f>
        <v/>
      </c>
      <c r="O153" s="20" t="str">
        <f aca="false">IF(A153="","",IF(N153="Élevé",IF(AND(L153&lt;&gt;"",L153&lt;=90),"Appeler cette semaine : renouvellement proche","Appel ou rencontre personnelle"),IF(N153="Moyen","Invitation ciblée et un avantage inutilisé","Communications habituelles")))</f>
        <v/>
      </c>
    </row>
    <row r="154" customFormat="false" ht="15" hidden="false" customHeight="false" outlineLevel="0" collapsed="false">
      <c r="A154" s="15"/>
      <c r="B154" s="15"/>
      <c r="C154" s="12"/>
      <c r="D154" s="12"/>
      <c r="E154" s="12"/>
      <c r="F154" s="16"/>
      <c r="G154" s="12"/>
      <c r="H154" s="15"/>
      <c r="I154" s="15"/>
      <c r="J154" s="15"/>
      <c r="K154" s="17" t="str">
        <f aca="false">IF(A154="","",IF(C154="","",DATEDIF(C154,Réglages!$B$17,"m")))</f>
        <v/>
      </c>
      <c r="L154" s="17" t="str">
        <f aca="false">IF(OR(A154="",D154=""),"",D154-Réglages!$B$17)</f>
        <v/>
      </c>
      <c r="M154" s="18" t="str">
        <f aca="false">IF(A154="","",MAX(0,MIN(100,IF(OR(E154="",Réglages!$B$17-E154&gt;=365),Réglages!$B$5,IF(Réglages!$B$17-E154&gt;=180,Réglages!$B$6,0))+IF(F154="",0,IF(F154&lt;0.1,Réglages!$B$7,IF(F154&lt;=0.25,Réglages!$B$8,0)))+IF(G154="",0,IF(Réglages!$B$17-G154&gt;=180,Réglages!$B$9,0))+IF(AND(C154&lt;&gt;"",DATEDIF(C154,Réglages!$B$17,"m")&lt;12,OR(E154="",E154&lt;C154)),Réglages!$B$10,0)+IF(H154="Oui",0,Réglages!$B$11)+IF(I154="Oui",Réglages!$B$12,0)+IF(J154="Oui",Réglages!$B$13,0))))</f>
        <v/>
      </c>
      <c r="N154" s="19" t="str">
        <f aca="false">IF(A154="","",IF(M154&gt;=Réglages!$B$15,"Élevé",IF(M154&gt;=Réglages!$B$16,"Moyen","Faible")))</f>
        <v/>
      </c>
      <c r="O154" s="20" t="str">
        <f aca="false">IF(A154="","",IF(N154="Élevé",IF(AND(L154&lt;&gt;"",L154&lt;=90),"Appeler cette semaine : renouvellement proche","Appel ou rencontre personnelle"),IF(N154="Moyen","Invitation ciblée et un avantage inutilisé","Communications habituelles")))</f>
        <v/>
      </c>
    </row>
    <row r="155" customFormat="false" ht="15" hidden="false" customHeight="false" outlineLevel="0" collapsed="false">
      <c r="A155" s="15"/>
      <c r="B155" s="15"/>
      <c r="C155" s="12"/>
      <c r="D155" s="12"/>
      <c r="E155" s="12"/>
      <c r="F155" s="16"/>
      <c r="G155" s="12"/>
      <c r="H155" s="15"/>
      <c r="I155" s="15"/>
      <c r="J155" s="15"/>
      <c r="K155" s="17" t="str">
        <f aca="false">IF(A155="","",IF(C155="","",DATEDIF(C155,Réglages!$B$17,"m")))</f>
        <v/>
      </c>
      <c r="L155" s="17" t="str">
        <f aca="false">IF(OR(A155="",D155=""),"",D155-Réglages!$B$17)</f>
        <v/>
      </c>
      <c r="M155" s="18" t="str">
        <f aca="false">IF(A155="","",MAX(0,MIN(100,IF(OR(E155="",Réglages!$B$17-E155&gt;=365),Réglages!$B$5,IF(Réglages!$B$17-E155&gt;=180,Réglages!$B$6,0))+IF(F155="",0,IF(F155&lt;0.1,Réglages!$B$7,IF(F155&lt;=0.25,Réglages!$B$8,0)))+IF(G155="",0,IF(Réglages!$B$17-G155&gt;=180,Réglages!$B$9,0))+IF(AND(C155&lt;&gt;"",DATEDIF(C155,Réglages!$B$17,"m")&lt;12,OR(E155="",E155&lt;C155)),Réglages!$B$10,0)+IF(H155="Oui",0,Réglages!$B$11)+IF(I155="Oui",Réglages!$B$12,0)+IF(J155="Oui",Réglages!$B$13,0))))</f>
        <v/>
      </c>
      <c r="N155" s="19" t="str">
        <f aca="false">IF(A155="","",IF(M155&gt;=Réglages!$B$15,"Élevé",IF(M155&gt;=Réglages!$B$16,"Moyen","Faible")))</f>
        <v/>
      </c>
      <c r="O155" s="20" t="str">
        <f aca="false">IF(A155="","",IF(N155="Élevé",IF(AND(L155&lt;&gt;"",L155&lt;=90),"Appeler cette semaine : renouvellement proche","Appel ou rencontre personnelle"),IF(N155="Moyen","Invitation ciblée et un avantage inutilisé","Communications habituelles")))</f>
        <v/>
      </c>
    </row>
    <row r="156" customFormat="false" ht="15" hidden="false" customHeight="false" outlineLevel="0" collapsed="false">
      <c r="A156" s="15"/>
      <c r="B156" s="15"/>
      <c r="C156" s="12"/>
      <c r="D156" s="12"/>
      <c r="E156" s="12"/>
      <c r="F156" s="16"/>
      <c r="G156" s="12"/>
      <c r="H156" s="15"/>
      <c r="I156" s="15"/>
      <c r="J156" s="15"/>
      <c r="K156" s="17" t="str">
        <f aca="false">IF(A156="","",IF(C156="","",DATEDIF(C156,Réglages!$B$17,"m")))</f>
        <v/>
      </c>
      <c r="L156" s="17" t="str">
        <f aca="false">IF(OR(A156="",D156=""),"",D156-Réglages!$B$17)</f>
        <v/>
      </c>
      <c r="M156" s="18" t="str">
        <f aca="false">IF(A156="","",MAX(0,MIN(100,IF(OR(E156="",Réglages!$B$17-E156&gt;=365),Réglages!$B$5,IF(Réglages!$B$17-E156&gt;=180,Réglages!$B$6,0))+IF(F156="",0,IF(F156&lt;0.1,Réglages!$B$7,IF(F156&lt;=0.25,Réglages!$B$8,0)))+IF(G156="",0,IF(Réglages!$B$17-G156&gt;=180,Réglages!$B$9,0))+IF(AND(C156&lt;&gt;"",DATEDIF(C156,Réglages!$B$17,"m")&lt;12,OR(E156="",E156&lt;C156)),Réglages!$B$10,0)+IF(H156="Oui",0,Réglages!$B$11)+IF(I156="Oui",Réglages!$B$12,0)+IF(J156="Oui",Réglages!$B$13,0))))</f>
        <v/>
      </c>
      <c r="N156" s="19" t="str">
        <f aca="false">IF(A156="","",IF(M156&gt;=Réglages!$B$15,"Élevé",IF(M156&gt;=Réglages!$B$16,"Moyen","Faible")))</f>
        <v/>
      </c>
      <c r="O156" s="20" t="str">
        <f aca="false">IF(A156="","",IF(N156="Élevé",IF(AND(L156&lt;&gt;"",L156&lt;=90),"Appeler cette semaine : renouvellement proche","Appel ou rencontre personnelle"),IF(N156="Moyen","Invitation ciblée et un avantage inutilisé","Communications habituelles")))</f>
        <v/>
      </c>
    </row>
    <row r="157" customFormat="false" ht="15" hidden="false" customHeight="false" outlineLevel="0" collapsed="false">
      <c r="A157" s="15"/>
      <c r="B157" s="15"/>
      <c r="C157" s="12"/>
      <c r="D157" s="12"/>
      <c r="E157" s="12"/>
      <c r="F157" s="16"/>
      <c r="G157" s="12"/>
      <c r="H157" s="15"/>
      <c r="I157" s="15"/>
      <c r="J157" s="15"/>
      <c r="K157" s="17" t="str">
        <f aca="false">IF(A157="","",IF(C157="","",DATEDIF(C157,Réglages!$B$17,"m")))</f>
        <v/>
      </c>
      <c r="L157" s="17" t="str">
        <f aca="false">IF(OR(A157="",D157=""),"",D157-Réglages!$B$17)</f>
        <v/>
      </c>
      <c r="M157" s="18" t="str">
        <f aca="false">IF(A157="","",MAX(0,MIN(100,IF(OR(E157="",Réglages!$B$17-E157&gt;=365),Réglages!$B$5,IF(Réglages!$B$17-E157&gt;=180,Réglages!$B$6,0))+IF(F157="",0,IF(F157&lt;0.1,Réglages!$B$7,IF(F157&lt;=0.25,Réglages!$B$8,0)))+IF(G157="",0,IF(Réglages!$B$17-G157&gt;=180,Réglages!$B$9,0))+IF(AND(C157&lt;&gt;"",DATEDIF(C157,Réglages!$B$17,"m")&lt;12,OR(E157="",E157&lt;C157)),Réglages!$B$10,0)+IF(H157="Oui",0,Réglages!$B$11)+IF(I157="Oui",Réglages!$B$12,0)+IF(J157="Oui",Réglages!$B$13,0))))</f>
        <v/>
      </c>
      <c r="N157" s="19" t="str">
        <f aca="false">IF(A157="","",IF(M157&gt;=Réglages!$B$15,"Élevé",IF(M157&gt;=Réglages!$B$16,"Moyen","Faible")))</f>
        <v/>
      </c>
      <c r="O157" s="20" t="str">
        <f aca="false">IF(A157="","",IF(N157="Élevé",IF(AND(L157&lt;&gt;"",L157&lt;=90),"Appeler cette semaine : renouvellement proche","Appel ou rencontre personnelle"),IF(N157="Moyen","Invitation ciblée et un avantage inutilisé","Communications habituelles")))</f>
        <v/>
      </c>
    </row>
    <row r="158" customFormat="false" ht="15" hidden="false" customHeight="false" outlineLevel="0" collapsed="false">
      <c r="A158" s="15"/>
      <c r="B158" s="15"/>
      <c r="C158" s="12"/>
      <c r="D158" s="12"/>
      <c r="E158" s="12"/>
      <c r="F158" s="16"/>
      <c r="G158" s="12"/>
      <c r="H158" s="15"/>
      <c r="I158" s="15"/>
      <c r="J158" s="15"/>
      <c r="K158" s="17" t="str">
        <f aca="false">IF(A158="","",IF(C158="","",DATEDIF(C158,Réglages!$B$17,"m")))</f>
        <v/>
      </c>
      <c r="L158" s="17" t="str">
        <f aca="false">IF(OR(A158="",D158=""),"",D158-Réglages!$B$17)</f>
        <v/>
      </c>
      <c r="M158" s="18" t="str">
        <f aca="false">IF(A158="","",MAX(0,MIN(100,IF(OR(E158="",Réglages!$B$17-E158&gt;=365),Réglages!$B$5,IF(Réglages!$B$17-E158&gt;=180,Réglages!$B$6,0))+IF(F158="",0,IF(F158&lt;0.1,Réglages!$B$7,IF(F158&lt;=0.25,Réglages!$B$8,0)))+IF(G158="",0,IF(Réglages!$B$17-G158&gt;=180,Réglages!$B$9,0))+IF(AND(C158&lt;&gt;"",DATEDIF(C158,Réglages!$B$17,"m")&lt;12,OR(E158="",E158&lt;C158)),Réglages!$B$10,0)+IF(H158="Oui",0,Réglages!$B$11)+IF(I158="Oui",Réglages!$B$12,0)+IF(J158="Oui",Réglages!$B$13,0))))</f>
        <v/>
      </c>
      <c r="N158" s="19" t="str">
        <f aca="false">IF(A158="","",IF(M158&gt;=Réglages!$B$15,"Élevé",IF(M158&gt;=Réglages!$B$16,"Moyen","Faible")))</f>
        <v/>
      </c>
      <c r="O158" s="20" t="str">
        <f aca="false">IF(A158="","",IF(N158="Élevé",IF(AND(L158&lt;&gt;"",L158&lt;=90),"Appeler cette semaine : renouvellement proche","Appel ou rencontre personnelle"),IF(N158="Moyen","Invitation ciblée et un avantage inutilisé","Communications habituelles")))</f>
        <v/>
      </c>
    </row>
    <row r="159" customFormat="false" ht="15" hidden="false" customHeight="false" outlineLevel="0" collapsed="false">
      <c r="A159" s="15"/>
      <c r="B159" s="15"/>
      <c r="C159" s="12"/>
      <c r="D159" s="12"/>
      <c r="E159" s="12"/>
      <c r="F159" s="16"/>
      <c r="G159" s="12"/>
      <c r="H159" s="15"/>
      <c r="I159" s="15"/>
      <c r="J159" s="15"/>
      <c r="K159" s="17" t="str">
        <f aca="false">IF(A159="","",IF(C159="","",DATEDIF(C159,Réglages!$B$17,"m")))</f>
        <v/>
      </c>
      <c r="L159" s="17" t="str">
        <f aca="false">IF(OR(A159="",D159=""),"",D159-Réglages!$B$17)</f>
        <v/>
      </c>
      <c r="M159" s="18" t="str">
        <f aca="false">IF(A159="","",MAX(0,MIN(100,IF(OR(E159="",Réglages!$B$17-E159&gt;=365),Réglages!$B$5,IF(Réglages!$B$17-E159&gt;=180,Réglages!$B$6,0))+IF(F159="",0,IF(F159&lt;0.1,Réglages!$B$7,IF(F159&lt;=0.25,Réglages!$B$8,0)))+IF(G159="",0,IF(Réglages!$B$17-G159&gt;=180,Réglages!$B$9,0))+IF(AND(C159&lt;&gt;"",DATEDIF(C159,Réglages!$B$17,"m")&lt;12,OR(E159="",E159&lt;C159)),Réglages!$B$10,0)+IF(H159="Oui",0,Réglages!$B$11)+IF(I159="Oui",Réglages!$B$12,0)+IF(J159="Oui",Réglages!$B$13,0))))</f>
        <v/>
      </c>
      <c r="N159" s="19" t="str">
        <f aca="false">IF(A159="","",IF(M159&gt;=Réglages!$B$15,"Élevé",IF(M159&gt;=Réglages!$B$16,"Moyen","Faible")))</f>
        <v/>
      </c>
      <c r="O159" s="20" t="str">
        <f aca="false">IF(A159="","",IF(N159="Élevé",IF(AND(L159&lt;&gt;"",L159&lt;=90),"Appeler cette semaine : renouvellement proche","Appel ou rencontre personnelle"),IF(N159="Moyen","Invitation ciblée et un avantage inutilisé","Communications habituelles")))</f>
        <v/>
      </c>
    </row>
    <row r="160" customFormat="false" ht="15" hidden="false" customHeight="false" outlineLevel="0" collapsed="false">
      <c r="A160" s="15"/>
      <c r="B160" s="15"/>
      <c r="C160" s="12"/>
      <c r="D160" s="12"/>
      <c r="E160" s="12"/>
      <c r="F160" s="16"/>
      <c r="G160" s="12"/>
      <c r="H160" s="15"/>
      <c r="I160" s="15"/>
      <c r="J160" s="15"/>
      <c r="K160" s="17" t="str">
        <f aca="false">IF(A160="","",IF(C160="","",DATEDIF(C160,Réglages!$B$17,"m")))</f>
        <v/>
      </c>
      <c r="L160" s="17" t="str">
        <f aca="false">IF(OR(A160="",D160=""),"",D160-Réglages!$B$17)</f>
        <v/>
      </c>
      <c r="M160" s="18" t="str">
        <f aca="false">IF(A160="","",MAX(0,MIN(100,IF(OR(E160="",Réglages!$B$17-E160&gt;=365),Réglages!$B$5,IF(Réglages!$B$17-E160&gt;=180,Réglages!$B$6,0))+IF(F160="",0,IF(F160&lt;0.1,Réglages!$B$7,IF(F160&lt;=0.25,Réglages!$B$8,0)))+IF(G160="",0,IF(Réglages!$B$17-G160&gt;=180,Réglages!$B$9,0))+IF(AND(C160&lt;&gt;"",DATEDIF(C160,Réglages!$B$17,"m")&lt;12,OR(E160="",E160&lt;C160)),Réglages!$B$10,0)+IF(H160="Oui",0,Réglages!$B$11)+IF(I160="Oui",Réglages!$B$12,0)+IF(J160="Oui",Réglages!$B$13,0))))</f>
        <v/>
      </c>
      <c r="N160" s="19" t="str">
        <f aca="false">IF(A160="","",IF(M160&gt;=Réglages!$B$15,"Élevé",IF(M160&gt;=Réglages!$B$16,"Moyen","Faible")))</f>
        <v/>
      </c>
      <c r="O160" s="20" t="str">
        <f aca="false">IF(A160="","",IF(N160="Élevé",IF(AND(L160&lt;&gt;"",L160&lt;=90),"Appeler cette semaine : renouvellement proche","Appel ou rencontre personnelle"),IF(N160="Moyen","Invitation ciblée et un avantage inutilisé","Communications habituelles")))</f>
        <v/>
      </c>
    </row>
    <row r="161" customFormat="false" ht="15" hidden="false" customHeight="false" outlineLevel="0" collapsed="false">
      <c r="A161" s="15"/>
      <c r="B161" s="15"/>
      <c r="C161" s="12"/>
      <c r="D161" s="12"/>
      <c r="E161" s="12"/>
      <c r="F161" s="16"/>
      <c r="G161" s="12"/>
      <c r="H161" s="15"/>
      <c r="I161" s="15"/>
      <c r="J161" s="15"/>
      <c r="K161" s="17" t="str">
        <f aca="false">IF(A161="","",IF(C161="","",DATEDIF(C161,Réglages!$B$17,"m")))</f>
        <v/>
      </c>
      <c r="L161" s="17" t="str">
        <f aca="false">IF(OR(A161="",D161=""),"",D161-Réglages!$B$17)</f>
        <v/>
      </c>
      <c r="M161" s="18" t="str">
        <f aca="false">IF(A161="","",MAX(0,MIN(100,IF(OR(E161="",Réglages!$B$17-E161&gt;=365),Réglages!$B$5,IF(Réglages!$B$17-E161&gt;=180,Réglages!$B$6,0))+IF(F161="",0,IF(F161&lt;0.1,Réglages!$B$7,IF(F161&lt;=0.25,Réglages!$B$8,0)))+IF(G161="",0,IF(Réglages!$B$17-G161&gt;=180,Réglages!$B$9,0))+IF(AND(C161&lt;&gt;"",DATEDIF(C161,Réglages!$B$17,"m")&lt;12,OR(E161="",E161&lt;C161)),Réglages!$B$10,0)+IF(H161="Oui",0,Réglages!$B$11)+IF(I161="Oui",Réglages!$B$12,0)+IF(J161="Oui",Réglages!$B$13,0))))</f>
        <v/>
      </c>
      <c r="N161" s="19" t="str">
        <f aca="false">IF(A161="","",IF(M161&gt;=Réglages!$B$15,"Élevé",IF(M161&gt;=Réglages!$B$16,"Moyen","Faible")))</f>
        <v/>
      </c>
      <c r="O161" s="20" t="str">
        <f aca="false">IF(A161="","",IF(N161="Élevé",IF(AND(L161&lt;&gt;"",L161&lt;=90),"Appeler cette semaine : renouvellement proche","Appel ou rencontre personnelle"),IF(N161="Moyen","Invitation ciblée et un avantage inutilisé","Communications habituelles")))</f>
        <v/>
      </c>
    </row>
    <row r="162" customFormat="false" ht="15" hidden="false" customHeight="false" outlineLevel="0" collapsed="false">
      <c r="A162" s="15"/>
      <c r="B162" s="15"/>
      <c r="C162" s="12"/>
      <c r="D162" s="12"/>
      <c r="E162" s="12"/>
      <c r="F162" s="16"/>
      <c r="G162" s="12"/>
      <c r="H162" s="15"/>
      <c r="I162" s="15"/>
      <c r="J162" s="15"/>
      <c r="K162" s="17" t="str">
        <f aca="false">IF(A162="","",IF(C162="","",DATEDIF(C162,Réglages!$B$17,"m")))</f>
        <v/>
      </c>
      <c r="L162" s="17" t="str">
        <f aca="false">IF(OR(A162="",D162=""),"",D162-Réglages!$B$17)</f>
        <v/>
      </c>
      <c r="M162" s="18" t="str">
        <f aca="false">IF(A162="","",MAX(0,MIN(100,IF(OR(E162="",Réglages!$B$17-E162&gt;=365),Réglages!$B$5,IF(Réglages!$B$17-E162&gt;=180,Réglages!$B$6,0))+IF(F162="",0,IF(F162&lt;0.1,Réglages!$B$7,IF(F162&lt;=0.25,Réglages!$B$8,0)))+IF(G162="",0,IF(Réglages!$B$17-G162&gt;=180,Réglages!$B$9,0))+IF(AND(C162&lt;&gt;"",DATEDIF(C162,Réglages!$B$17,"m")&lt;12,OR(E162="",E162&lt;C162)),Réglages!$B$10,0)+IF(H162="Oui",0,Réglages!$B$11)+IF(I162="Oui",Réglages!$B$12,0)+IF(J162="Oui",Réglages!$B$13,0))))</f>
        <v/>
      </c>
      <c r="N162" s="19" t="str">
        <f aca="false">IF(A162="","",IF(M162&gt;=Réglages!$B$15,"Élevé",IF(M162&gt;=Réglages!$B$16,"Moyen","Faible")))</f>
        <v/>
      </c>
      <c r="O162" s="20" t="str">
        <f aca="false">IF(A162="","",IF(N162="Élevé",IF(AND(L162&lt;&gt;"",L162&lt;=90),"Appeler cette semaine : renouvellement proche","Appel ou rencontre personnelle"),IF(N162="Moyen","Invitation ciblée et un avantage inutilisé","Communications habituelles")))</f>
        <v/>
      </c>
    </row>
    <row r="163" customFormat="false" ht="15" hidden="false" customHeight="false" outlineLevel="0" collapsed="false">
      <c r="A163" s="15"/>
      <c r="B163" s="15"/>
      <c r="C163" s="12"/>
      <c r="D163" s="12"/>
      <c r="E163" s="12"/>
      <c r="F163" s="16"/>
      <c r="G163" s="12"/>
      <c r="H163" s="15"/>
      <c r="I163" s="15"/>
      <c r="J163" s="15"/>
      <c r="K163" s="17" t="str">
        <f aca="false">IF(A163="","",IF(C163="","",DATEDIF(C163,Réglages!$B$17,"m")))</f>
        <v/>
      </c>
      <c r="L163" s="17" t="str">
        <f aca="false">IF(OR(A163="",D163=""),"",D163-Réglages!$B$17)</f>
        <v/>
      </c>
      <c r="M163" s="18" t="str">
        <f aca="false">IF(A163="","",MAX(0,MIN(100,IF(OR(E163="",Réglages!$B$17-E163&gt;=365),Réglages!$B$5,IF(Réglages!$B$17-E163&gt;=180,Réglages!$B$6,0))+IF(F163="",0,IF(F163&lt;0.1,Réglages!$B$7,IF(F163&lt;=0.25,Réglages!$B$8,0)))+IF(G163="",0,IF(Réglages!$B$17-G163&gt;=180,Réglages!$B$9,0))+IF(AND(C163&lt;&gt;"",DATEDIF(C163,Réglages!$B$17,"m")&lt;12,OR(E163="",E163&lt;C163)),Réglages!$B$10,0)+IF(H163="Oui",0,Réglages!$B$11)+IF(I163="Oui",Réglages!$B$12,0)+IF(J163="Oui",Réglages!$B$13,0))))</f>
        <v/>
      </c>
      <c r="N163" s="19" t="str">
        <f aca="false">IF(A163="","",IF(M163&gt;=Réglages!$B$15,"Élevé",IF(M163&gt;=Réglages!$B$16,"Moyen","Faible")))</f>
        <v/>
      </c>
      <c r="O163" s="20" t="str">
        <f aca="false">IF(A163="","",IF(N163="Élevé",IF(AND(L163&lt;&gt;"",L163&lt;=90),"Appeler cette semaine : renouvellement proche","Appel ou rencontre personnelle"),IF(N163="Moyen","Invitation ciblée et un avantage inutilisé","Communications habituelles")))</f>
        <v/>
      </c>
    </row>
    <row r="164" customFormat="false" ht="15" hidden="false" customHeight="false" outlineLevel="0" collapsed="false">
      <c r="A164" s="15"/>
      <c r="B164" s="15"/>
      <c r="C164" s="12"/>
      <c r="D164" s="12"/>
      <c r="E164" s="12"/>
      <c r="F164" s="16"/>
      <c r="G164" s="12"/>
      <c r="H164" s="15"/>
      <c r="I164" s="15"/>
      <c r="J164" s="15"/>
      <c r="K164" s="17" t="str">
        <f aca="false">IF(A164="","",IF(C164="","",DATEDIF(C164,Réglages!$B$17,"m")))</f>
        <v/>
      </c>
      <c r="L164" s="17" t="str">
        <f aca="false">IF(OR(A164="",D164=""),"",D164-Réglages!$B$17)</f>
        <v/>
      </c>
      <c r="M164" s="18" t="str">
        <f aca="false">IF(A164="","",MAX(0,MIN(100,IF(OR(E164="",Réglages!$B$17-E164&gt;=365),Réglages!$B$5,IF(Réglages!$B$17-E164&gt;=180,Réglages!$B$6,0))+IF(F164="",0,IF(F164&lt;0.1,Réglages!$B$7,IF(F164&lt;=0.25,Réglages!$B$8,0)))+IF(G164="",0,IF(Réglages!$B$17-G164&gt;=180,Réglages!$B$9,0))+IF(AND(C164&lt;&gt;"",DATEDIF(C164,Réglages!$B$17,"m")&lt;12,OR(E164="",E164&lt;C164)),Réglages!$B$10,0)+IF(H164="Oui",0,Réglages!$B$11)+IF(I164="Oui",Réglages!$B$12,0)+IF(J164="Oui",Réglages!$B$13,0))))</f>
        <v/>
      </c>
      <c r="N164" s="19" t="str">
        <f aca="false">IF(A164="","",IF(M164&gt;=Réglages!$B$15,"Élevé",IF(M164&gt;=Réglages!$B$16,"Moyen","Faible")))</f>
        <v/>
      </c>
      <c r="O164" s="20" t="str">
        <f aca="false">IF(A164="","",IF(N164="Élevé",IF(AND(L164&lt;&gt;"",L164&lt;=90),"Appeler cette semaine : renouvellement proche","Appel ou rencontre personnelle"),IF(N164="Moyen","Invitation ciblée et un avantage inutilisé","Communications habituelles")))</f>
        <v/>
      </c>
    </row>
    <row r="165" customFormat="false" ht="15" hidden="false" customHeight="false" outlineLevel="0" collapsed="false">
      <c r="A165" s="15"/>
      <c r="B165" s="15"/>
      <c r="C165" s="12"/>
      <c r="D165" s="12"/>
      <c r="E165" s="12"/>
      <c r="F165" s="16"/>
      <c r="G165" s="12"/>
      <c r="H165" s="15"/>
      <c r="I165" s="15"/>
      <c r="J165" s="15"/>
      <c r="K165" s="17" t="str">
        <f aca="false">IF(A165="","",IF(C165="","",DATEDIF(C165,Réglages!$B$17,"m")))</f>
        <v/>
      </c>
      <c r="L165" s="17" t="str">
        <f aca="false">IF(OR(A165="",D165=""),"",D165-Réglages!$B$17)</f>
        <v/>
      </c>
      <c r="M165" s="18" t="str">
        <f aca="false">IF(A165="","",MAX(0,MIN(100,IF(OR(E165="",Réglages!$B$17-E165&gt;=365),Réglages!$B$5,IF(Réglages!$B$17-E165&gt;=180,Réglages!$B$6,0))+IF(F165="",0,IF(F165&lt;0.1,Réglages!$B$7,IF(F165&lt;=0.25,Réglages!$B$8,0)))+IF(G165="",0,IF(Réglages!$B$17-G165&gt;=180,Réglages!$B$9,0))+IF(AND(C165&lt;&gt;"",DATEDIF(C165,Réglages!$B$17,"m")&lt;12,OR(E165="",E165&lt;C165)),Réglages!$B$10,0)+IF(H165="Oui",0,Réglages!$B$11)+IF(I165="Oui",Réglages!$B$12,0)+IF(J165="Oui",Réglages!$B$13,0))))</f>
        <v/>
      </c>
      <c r="N165" s="19" t="str">
        <f aca="false">IF(A165="","",IF(M165&gt;=Réglages!$B$15,"Élevé",IF(M165&gt;=Réglages!$B$16,"Moyen","Faible")))</f>
        <v/>
      </c>
      <c r="O165" s="20" t="str">
        <f aca="false">IF(A165="","",IF(N165="Élevé",IF(AND(L165&lt;&gt;"",L165&lt;=90),"Appeler cette semaine : renouvellement proche","Appel ou rencontre personnelle"),IF(N165="Moyen","Invitation ciblée et un avantage inutilisé","Communications habituelles")))</f>
        <v/>
      </c>
    </row>
    <row r="166" customFormat="false" ht="15" hidden="false" customHeight="false" outlineLevel="0" collapsed="false">
      <c r="A166" s="15"/>
      <c r="B166" s="15"/>
      <c r="C166" s="12"/>
      <c r="D166" s="12"/>
      <c r="E166" s="12"/>
      <c r="F166" s="16"/>
      <c r="G166" s="12"/>
      <c r="H166" s="15"/>
      <c r="I166" s="15"/>
      <c r="J166" s="15"/>
      <c r="K166" s="17" t="str">
        <f aca="false">IF(A166="","",IF(C166="","",DATEDIF(C166,Réglages!$B$17,"m")))</f>
        <v/>
      </c>
      <c r="L166" s="17" t="str">
        <f aca="false">IF(OR(A166="",D166=""),"",D166-Réglages!$B$17)</f>
        <v/>
      </c>
      <c r="M166" s="18" t="str">
        <f aca="false">IF(A166="","",MAX(0,MIN(100,IF(OR(E166="",Réglages!$B$17-E166&gt;=365),Réglages!$B$5,IF(Réglages!$B$17-E166&gt;=180,Réglages!$B$6,0))+IF(F166="",0,IF(F166&lt;0.1,Réglages!$B$7,IF(F166&lt;=0.25,Réglages!$B$8,0)))+IF(G166="",0,IF(Réglages!$B$17-G166&gt;=180,Réglages!$B$9,0))+IF(AND(C166&lt;&gt;"",DATEDIF(C166,Réglages!$B$17,"m")&lt;12,OR(E166="",E166&lt;C166)),Réglages!$B$10,0)+IF(H166="Oui",0,Réglages!$B$11)+IF(I166="Oui",Réglages!$B$12,0)+IF(J166="Oui",Réglages!$B$13,0))))</f>
        <v/>
      </c>
      <c r="N166" s="19" t="str">
        <f aca="false">IF(A166="","",IF(M166&gt;=Réglages!$B$15,"Élevé",IF(M166&gt;=Réglages!$B$16,"Moyen","Faible")))</f>
        <v/>
      </c>
      <c r="O166" s="20" t="str">
        <f aca="false">IF(A166="","",IF(N166="Élevé",IF(AND(L166&lt;&gt;"",L166&lt;=90),"Appeler cette semaine : renouvellement proche","Appel ou rencontre personnelle"),IF(N166="Moyen","Invitation ciblée et un avantage inutilisé","Communications habituelles")))</f>
        <v/>
      </c>
    </row>
    <row r="167" customFormat="false" ht="15" hidden="false" customHeight="false" outlineLevel="0" collapsed="false">
      <c r="A167" s="15"/>
      <c r="B167" s="15"/>
      <c r="C167" s="12"/>
      <c r="D167" s="12"/>
      <c r="E167" s="12"/>
      <c r="F167" s="16"/>
      <c r="G167" s="12"/>
      <c r="H167" s="15"/>
      <c r="I167" s="15"/>
      <c r="J167" s="15"/>
      <c r="K167" s="17" t="str">
        <f aca="false">IF(A167="","",IF(C167="","",DATEDIF(C167,Réglages!$B$17,"m")))</f>
        <v/>
      </c>
      <c r="L167" s="17" t="str">
        <f aca="false">IF(OR(A167="",D167=""),"",D167-Réglages!$B$17)</f>
        <v/>
      </c>
      <c r="M167" s="18" t="str">
        <f aca="false">IF(A167="","",MAX(0,MIN(100,IF(OR(E167="",Réglages!$B$17-E167&gt;=365),Réglages!$B$5,IF(Réglages!$B$17-E167&gt;=180,Réglages!$B$6,0))+IF(F167="",0,IF(F167&lt;0.1,Réglages!$B$7,IF(F167&lt;=0.25,Réglages!$B$8,0)))+IF(G167="",0,IF(Réglages!$B$17-G167&gt;=180,Réglages!$B$9,0))+IF(AND(C167&lt;&gt;"",DATEDIF(C167,Réglages!$B$17,"m")&lt;12,OR(E167="",E167&lt;C167)),Réglages!$B$10,0)+IF(H167="Oui",0,Réglages!$B$11)+IF(I167="Oui",Réglages!$B$12,0)+IF(J167="Oui",Réglages!$B$13,0))))</f>
        <v/>
      </c>
      <c r="N167" s="19" t="str">
        <f aca="false">IF(A167="","",IF(M167&gt;=Réglages!$B$15,"Élevé",IF(M167&gt;=Réglages!$B$16,"Moyen","Faible")))</f>
        <v/>
      </c>
      <c r="O167" s="20" t="str">
        <f aca="false">IF(A167="","",IF(N167="Élevé",IF(AND(L167&lt;&gt;"",L167&lt;=90),"Appeler cette semaine : renouvellement proche","Appel ou rencontre personnelle"),IF(N167="Moyen","Invitation ciblée et un avantage inutilisé","Communications habituelles")))</f>
        <v/>
      </c>
    </row>
    <row r="168" customFormat="false" ht="15" hidden="false" customHeight="false" outlineLevel="0" collapsed="false">
      <c r="A168" s="15"/>
      <c r="B168" s="15"/>
      <c r="C168" s="12"/>
      <c r="D168" s="12"/>
      <c r="E168" s="12"/>
      <c r="F168" s="16"/>
      <c r="G168" s="12"/>
      <c r="H168" s="15"/>
      <c r="I168" s="15"/>
      <c r="J168" s="15"/>
      <c r="K168" s="17" t="str">
        <f aca="false">IF(A168="","",IF(C168="","",DATEDIF(C168,Réglages!$B$17,"m")))</f>
        <v/>
      </c>
      <c r="L168" s="17" t="str">
        <f aca="false">IF(OR(A168="",D168=""),"",D168-Réglages!$B$17)</f>
        <v/>
      </c>
      <c r="M168" s="18" t="str">
        <f aca="false">IF(A168="","",MAX(0,MIN(100,IF(OR(E168="",Réglages!$B$17-E168&gt;=365),Réglages!$B$5,IF(Réglages!$B$17-E168&gt;=180,Réglages!$B$6,0))+IF(F168="",0,IF(F168&lt;0.1,Réglages!$B$7,IF(F168&lt;=0.25,Réglages!$B$8,0)))+IF(G168="",0,IF(Réglages!$B$17-G168&gt;=180,Réglages!$B$9,0))+IF(AND(C168&lt;&gt;"",DATEDIF(C168,Réglages!$B$17,"m")&lt;12,OR(E168="",E168&lt;C168)),Réglages!$B$10,0)+IF(H168="Oui",0,Réglages!$B$11)+IF(I168="Oui",Réglages!$B$12,0)+IF(J168="Oui",Réglages!$B$13,0))))</f>
        <v/>
      </c>
      <c r="N168" s="19" t="str">
        <f aca="false">IF(A168="","",IF(M168&gt;=Réglages!$B$15,"Élevé",IF(M168&gt;=Réglages!$B$16,"Moyen","Faible")))</f>
        <v/>
      </c>
      <c r="O168" s="20" t="str">
        <f aca="false">IF(A168="","",IF(N168="Élevé",IF(AND(L168&lt;&gt;"",L168&lt;=90),"Appeler cette semaine : renouvellement proche","Appel ou rencontre personnelle"),IF(N168="Moyen","Invitation ciblée et un avantage inutilisé","Communications habituelles")))</f>
        <v/>
      </c>
    </row>
    <row r="169" customFormat="false" ht="15" hidden="false" customHeight="false" outlineLevel="0" collapsed="false">
      <c r="A169" s="15"/>
      <c r="B169" s="15"/>
      <c r="C169" s="12"/>
      <c r="D169" s="12"/>
      <c r="E169" s="12"/>
      <c r="F169" s="16"/>
      <c r="G169" s="12"/>
      <c r="H169" s="15"/>
      <c r="I169" s="15"/>
      <c r="J169" s="15"/>
      <c r="K169" s="17" t="str">
        <f aca="false">IF(A169="","",IF(C169="","",DATEDIF(C169,Réglages!$B$17,"m")))</f>
        <v/>
      </c>
      <c r="L169" s="17" t="str">
        <f aca="false">IF(OR(A169="",D169=""),"",D169-Réglages!$B$17)</f>
        <v/>
      </c>
      <c r="M169" s="18" t="str">
        <f aca="false">IF(A169="","",MAX(0,MIN(100,IF(OR(E169="",Réglages!$B$17-E169&gt;=365),Réglages!$B$5,IF(Réglages!$B$17-E169&gt;=180,Réglages!$B$6,0))+IF(F169="",0,IF(F169&lt;0.1,Réglages!$B$7,IF(F169&lt;=0.25,Réglages!$B$8,0)))+IF(G169="",0,IF(Réglages!$B$17-G169&gt;=180,Réglages!$B$9,0))+IF(AND(C169&lt;&gt;"",DATEDIF(C169,Réglages!$B$17,"m")&lt;12,OR(E169="",E169&lt;C169)),Réglages!$B$10,0)+IF(H169="Oui",0,Réglages!$B$11)+IF(I169="Oui",Réglages!$B$12,0)+IF(J169="Oui",Réglages!$B$13,0))))</f>
        <v/>
      </c>
      <c r="N169" s="19" t="str">
        <f aca="false">IF(A169="","",IF(M169&gt;=Réglages!$B$15,"Élevé",IF(M169&gt;=Réglages!$B$16,"Moyen","Faible")))</f>
        <v/>
      </c>
      <c r="O169" s="20" t="str">
        <f aca="false">IF(A169="","",IF(N169="Élevé",IF(AND(L169&lt;&gt;"",L169&lt;=90),"Appeler cette semaine : renouvellement proche","Appel ou rencontre personnelle"),IF(N169="Moyen","Invitation ciblée et un avantage inutilisé","Communications habituelles")))</f>
        <v/>
      </c>
    </row>
    <row r="170" customFormat="false" ht="15" hidden="false" customHeight="false" outlineLevel="0" collapsed="false">
      <c r="A170" s="15"/>
      <c r="B170" s="15"/>
      <c r="C170" s="12"/>
      <c r="D170" s="12"/>
      <c r="E170" s="12"/>
      <c r="F170" s="16"/>
      <c r="G170" s="12"/>
      <c r="H170" s="15"/>
      <c r="I170" s="15"/>
      <c r="J170" s="15"/>
      <c r="K170" s="17" t="str">
        <f aca="false">IF(A170="","",IF(C170="","",DATEDIF(C170,Réglages!$B$17,"m")))</f>
        <v/>
      </c>
      <c r="L170" s="17" t="str">
        <f aca="false">IF(OR(A170="",D170=""),"",D170-Réglages!$B$17)</f>
        <v/>
      </c>
      <c r="M170" s="18" t="str">
        <f aca="false">IF(A170="","",MAX(0,MIN(100,IF(OR(E170="",Réglages!$B$17-E170&gt;=365),Réglages!$B$5,IF(Réglages!$B$17-E170&gt;=180,Réglages!$B$6,0))+IF(F170="",0,IF(F170&lt;0.1,Réglages!$B$7,IF(F170&lt;=0.25,Réglages!$B$8,0)))+IF(G170="",0,IF(Réglages!$B$17-G170&gt;=180,Réglages!$B$9,0))+IF(AND(C170&lt;&gt;"",DATEDIF(C170,Réglages!$B$17,"m")&lt;12,OR(E170="",E170&lt;C170)),Réglages!$B$10,0)+IF(H170="Oui",0,Réglages!$B$11)+IF(I170="Oui",Réglages!$B$12,0)+IF(J170="Oui",Réglages!$B$13,0))))</f>
        <v/>
      </c>
      <c r="N170" s="19" t="str">
        <f aca="false">IF(A170="","",IF(M170&gt;=Réglages!$B$15,"Élevé",IF(M170&gt;=Réglages!$B$16,"Moyen","Faible")))</f>
        <v/>
      </c>
      <c r="O170" s="20" t="str">
        <f aca="false">IF(A170="","",IF(N170="Élevé",IF(AND(L170&lt;&gt;"",L170&lt;=90),"Appeler cette semaine : renouvellement proche","Appel ou rencontre personnelle"),IF(N170="Moyen","Invitation ciblée et un avantage inutilisé","Communications habituelles")))</f>
        <v/>
      </c>
    </row>
    <row r="171" customFormat="false" ht="15" hidden="false" customHeight="false" outlineLevel="0" collapsed="false">
      <c r="A171" s="15"/>
      <c r="B171" s="15"/>
      <c r="C171" s="12"/>
      <c r="D171" s="12"/>
      <c r="E171" s="12"/>
      <c r="F171" s="16"/>
      <c r="G171" s="12"/>
      <c r="H171" s="15"/>
      <c r="I171" s="15"/>
      <c r="J171" s="15"/>
      <c r="K171" s="17" t="str">
        <f aca="false">IF(A171="","",IF(C171="","",DATEDIF(C171,Réglages!$B$17,"m")))</f>
        <v/>
      </c>
      <c r="L171" s="17" t="str">
        <f aca="false">IF(OR(A171="",D171=""),"",D171-Réglages!$B$17)</f>
        <v/>
      </c>
      <c r="M171" s="18" t="str">
        <f aca="false">IF(A171="","",MAX(0,MIN(100,IF(OR(E171="",Réglages!$B$17-E171&gt;=365),Réglages!$B$5,IF(Réglages!$B$17-E171&gt;=180,Réglages!$B$6,0))+IF(F171="",0,IF(F171&lt;0.1,Réglages!$B$7,IF(F171&lt;=0.25,Réglages!$B$8,0)))+IF(G171="",0,IF(Réglages!$B$17-G171&gt;=180,Réglages!$B$9,0))+IF(AND(C171&lt;&gt;"",DATEDIF(C171,Réglages!$B$17,"m")&lt;12,OR(E171="",E171&lt;C171)),Réglages!$B$10,0)+IF(H171="Oui",0,Réglages!$B$11)+IF(I171="Oui",Réglages!$B$12,0)+IF(J171="Oui",Réglages!$B$13,0))))</f>
        <v/>
      </c>
      <c r="N171" s="19" t="str">
        <f aca="false">IF(A171="","",IF(M171&gt;=Réglages!$B$15,"Élevé",IF(M171&gt;=Réglages!$B$16,"Moyen","Faible")))</f>
        <v/>
      </c>
      <c r="O171" s="20" t="str">
        <f aca="false">IF(A171="","",IF(N171="Élevé",IF(AND(L171&lt;&gt;"",L171&lt;=90),"Appeler cette semaine : renouvellement proche","Appel ou rencontre personnelle"),IF(N171="Moyen","Invitation ciblée et un avantage inutilisé","Communications habituelles")))</f>
        <v/>
      </c>
    </row>
    <row r="172" customFormat="false" ht="15" hidden="false" customHeight="false" outlineLevel="0" collapsed="false">
      <c r="A172" s="15"/>
      <c r="B172" s="15"/>
      <c r="C172" s="12"/>
      <c r="D172" s="12"/>
      <c r="E172" s="12"/>
      <c r="F172" s="16"/>
      <c r="G172" s="12"/>
      <c r="H172" s="15"/>
      <c r="I172" s="15"/>
      <c r="J172" s="15"/>
      <c r="K172" s="17" t="str">
        <f aca="false">IF(A172="","",IF(C172="","",DATEDIF(C172,Réglages!$B$17,"m")))</f>
        <v/>
      </c>
      <c r="L172" s="17" t="str">
        <f aca="false">IF(OR(A172="",D172=""),"",D172-Réglages!$B$17)</f>
        <v/>
      </c>
      <c r="M172" s="18" t="str">
        <f aca="false">IF(A172="","",MAX(0,MIN(100,IF(OR(E172="",Réglages!$B$17-E172&gt;=365),Réglages!$B$5,IF(Réglages!$B$17-E172&gt;=180,Réglages!$B$6,0))+IF(F172="",0,IF(F172&lt;0.1,Réglages!$B$7,IF(F172&lt;=0.25,Réglages!$B$8,0)))+IF(G172="",0,IF(Réglages!$B$17-G172&gt;=180,Réglages!$B$9,0))+IF(AND(C172&lt;&gt;"",DATEDIF(C172,Réglages!$B$17,"m")&lt;12,OR(E172="",E172&lt;C172)),Réglages!$B$10,0)+IF(H172="Oui",0,Réglages!$B$11)+IF(I172="Oui",Réglages!$B$12,0)+IF(J172="Oui",Réglages!$B$13,0))))</f>
        <v/>
      </c>
      <c r="N172" s="19" t="str">
        <f aca="false">IF(A172="","",IF(M172&gt;=Réglages!$B$15,"Élevé",IF(M172&gt;=Réglages!$B$16,"Moyen","Faible")))</f>
        <v/>
      </c>
      <c r="O172" s="20" t="str">
        <f aca="false">IF(A172="","",IF(N172="Élevé",IF(AND(L172&lt;&gt;"",L172&lt;=90),"Appeler cette semaine : renouvellement proche","Appel ou rencontre personnelle"),IF(N172="Moyen","Invitation ciblée et un avantage inutilisé","Communications habituelles")))</f>
        <v/>
      </c>
    </row>
    <row r="173" customFormat="false" ht="15" hidden="false" customHeight="false" outlineLevel="0" collapsed="false">
      <c r="A173" s="15"/>
      <c r="B173" s="15"/>
      <c r="C173" s="12"/>
      <c r="D173" s="12"/>
      <c r="E173" s="12"/>
      <c r="F173" s="16"/>
      <c r="G173" s="12"/>
      <c r="H173" s="15"/>
      <c r="I173" s="15"/>
      <c r="J173" s="15"/>
      <c r="K173" s="17" t="str">
        <f aca="false">IF(A173="","",IF(C173="","",DATEDIF(C173,Réglages!$B$17,"m")))</f>
        <v/>
      </c>
      <c r="L173" s="17" t="str">
        <f aca="false">IF(OR(A173="",D173=""),"",D173-Réglages!$B$17)</f>
        <v/>
      </c>
      <c r="M173" s="18" t="str">
        <f aca="false">IF(A173="","",MAX(0,MIN(100,IF(OR(E173="",Réglages!$B$17-E173&gt;=365),Réglages!$B$5,IF(Réglages!$B$17-E173&gt;=180,Réglages!$B$6,0))+IF(F173="",0,IF(F173&lt;0.1,Réglages!$B$7,IF(F173&lt;=0.25,Réglages!$B$8,0)))+IF(G173="",0,IF(Réglages!$B$17-G173&gt;=180,Réglages!$B$9,0))+IF(AND(C173&lt;&gt;"",DATEDIF(C173,Réglages!$B$17,"m")&lt;12,OR(E173="",E173&lt;C173)),Réglages!$B$10,0)+IF(H173="Oui",0,Réglages!$B$11)+IF(I173="Oui",Réglages!$B$12,0)+IF(J173="Oui",Réglages!$B$13,0))))</f>
        <v/>
      </c>
      <c r="N173" s="19" t="str">
        <f aca="false">IF(A173="","",IF(M173&gt;=Réglages!$B$15,"Élevé",IF(M173&gt;=Réglages!$B$16,"Moyen","Faible")))</f>
        <v/>
      </c>
      <c r="O173" s="20" t="str">
        <f aca="false">IF(A173="","",IF(N173="Élevé",IF(AND(L173&lt;&gt;"",L173&lt;=90),"Appeler cette semaine : renouvellement proche","Appel ou rencontre personnelle"),IF(N173="Moyen","Invitation ciblée et un avantage inutilisé","Communications habituelles")))</f>
        <v/>
      </c>
    </row>
    <row r="174" customFormat="false" ht="15" hidden="false" customHeight="false" outlineLevel="0" collapsed="false">
      <c r="A174" s="15"/>
      <c r="B174" s="15"/>
      <c r="C174" s="12"/>
      <c r="D174" s="12"/>
      <c r="E174" s="12"/>
      <c r="F174" s="16"/>
      <c r="G174" s="12"/>
      <c r="H174" s="15"/>
      <c r="I174" s="15"/>
      <c r="J174" s="15"/>
      <c r="K174" s="17" t="str">
        <f aca="false">IF(A174="","",IF(C174="","",DATEDIF(C174,Réglages!$B$17,"m")))</f>
        <v/>
      </c>
      <c r="L174" s="17" t="str">
        <f aca="false">IF(OR(A174="",D174=""),"",D174-Réglages!$B$17)</f>
        <v/>
      </c>
      <c r="M174" s="18" t="str">
        <f aca="false">IF(A174="","",MAX(0,MIN(100,IF(OR(E174="",Réglages!$B$17-E174&gt;=365),Réglages!$B$5,IF(Réglages!$B$17-E174&gt;=180,Réglages!$B$6,0))+IF(F174="",0,IF(F174&lt;0.1,Réglages!$B$7,IF(F174&lt;=0.25,Réglages!$B$8,0)))+IF(G174="",0,IF(Réglages!$B$17-G174&gt;=180,Réglages!$B$9,0))+IF(AND(C174&lt;&gt;"",DATEDIF(C174,Réglages!$B$17,"m")&lt;12,OR(E174="",E174&lt;C174)),Réglages!$B$10,0)+IF(H174="Oui",0,Réglages!$B$11)+IF(I174="Oui",Réglages!$B$12,0)+IF(J174="Oui",Réglages!$B$13,0))))</f>
        <v/>
      </c>
      <c r="N174" s="19" t="str">
        <f aca="false">IF(A174="","",IF(M174&gt;=Réglages!$B$15,"Élevé",IF(M174&gt;=Réglages!$B$16,"Moyen","Faible")))</f>
        <v/>
      </c>
      <c r="O174" s="20" t="str">
        <f aca="false">IF(A174="","",IF(N174="Élevé",IF(AND(L174&lt;&gt;"",L174&lt;=90),"Appeler cette semaine : renouvellement proche","Appel ou rencontre personnelle"),IF(N174="Moyen","Invitation ciblée et un avantage inutilisé","Communications habituelles")))</f>
        <v/>
      </c>
    </row>
    <row r="175" customFormat="false" ht="15" hidden="false" customHeight="false" outlineLevel="0" collapsed="false">
      <c r="A175" s="15"/>
      <c r="B175" s="15"/>
      <c r="C175" s="12"/>
      <c r="D175" s="12"/>
      <c r="E175" s="12"/>
      <c r="F175" s="16"/>
      <c r="G175" s="12"/>
      <c r="H175" s="15"/>
      <c r="I175" s="15"/>
      <c r="J175" s="15"/>
      <c r="K175" s="17" t="str">
        <f aca="false">IF(A175="","",IF(C175="","",DATEDIF(C175,Réglages!$B$17,"m")))</f>
        <v/>
      </c>
      <c r="L175" s="17" t="str">
        <f aca="false">IF(OR(A175="",D175=""),"",D175-Réglages!$B$17)</f>
        <v/>
      </c>
      <c r="M175" s="18" t="str">
        <f aca="false">IF(A175="","",MAX(0,MIN(100,IF(OR(E175="",Réglages!$B$17-E175&gt;=365),Réglages!$B$5,IF(Réglages!$B$17-E175&gt;=180,Réglages!$B$6,0))+IF(F175="",0,IF(F175&lt;0.1,Réglages!$B$7,IF(F175&lt;=0.25,Réglages!$B$8,0)))+IF(G175="",0,IF(Réglages!$B$17-G175&gt;=180,Réglages!$B$9,0))+IF(AND(C175&lt;&gt;"",DATEDIF(C175,Réglages!$B$17,"m")&lt;12,OR(E175="",E175&lt;C175)),Réglages!$B$10,0)+IF(H175="Oui",0,Réglages!$B$11)+IF(I175="Oui",Réglages!$B$12,0)+IF(J175="Oui",Réglages!$B$13,0))))</f>
        <v/>
      </c>
      <c r="N175" s="19" t="str">
        <f aca="false">IF(A175="","",IF(M175&gt;=Réglages!$B$15,"Élevé",IF(M175&gt;=Réglages!$B$16,"Moyen","Faible")))</f>
        <v/>
      </c>
      <c r="O175" s="20" t="str">
        <f aca="false">IF(A175="","",IF(N175="Élevé",IF(AND(L175&lt;&gt;"",L175&lt;=90),"Appeler cette semaine : renouvellement proche","Appel ou rencontre personnelle"),IF(N175="Moyen","Invitation ciblée et un avantage inutilisé","Communications habituelles")))</f>
        <v/>
      </c>
    </row>
    <row r="176" customFormat="false" ht="15" hidden="false" customHeight="false" outlineLevel="0" collapsed="false">
      <c r="A176" s="15"/>
      <c r="B176" s="15"/>
      <c r="C176" s="12"/>
      <c r="D176" s="12"/>
      <c r="E176" s="12"/>
      <c r="F176" s="16"/>
      <c r="G176" s="12"/>
      <c r="H176" s="15"/>
      <c r="I176" s="15"/>
      <c r="J176" s="15"/>
      <c r="K176" s="17" t="str">
        <f aca="false">IF(A176="","",IF(C176="","",DATEDIF(C176,Réglages!$B$17,"m")))</f>
        <v/>
      </c>
      <c r="L176" s="17" t="str">
        <f aca="false">IF(OR(A176="",D176=""),"",D176-Réglages!$B$17)</f>
        <v/>
      </c>
      <c r="M176" s="18" t="str">
        <f aca="false">IF(A176="","",MAX(0,MIN(100,IF(OR(E176="",Réglages!$B$17-E176&gt;=365),Réglages!$B$5,IF(Réglages!$B$17-E176&gt;=180,Réglages!$B$6,0))+IF(F176="",0,IF(F176&lt;0.1,Réglages!$B$7,IF(F176&lt;=0.25,Réglages!$B$8,0)))+IF(G176="",0,IF(Réglages!$B$17-G176&gt;=180,Réglages!$B$9,0))+IF(AND(C176&lt;&gt;"",DATEDIF(C176,Réglages!$B$17,"m")&lt;12,OR(E176="",E176&lt;C176)),Réglages!$B$10,0)+IF(H176="Oui",0,Réglages!$B$11)+IF(I176="Oui",Réglages!$B$12,0)+IF(J176="Oui",Réglages!$B$13,0))))</f>
        <v/>
      </c>
      <c r="N176" s="19" t="str">
        <f aca="false">IF(A176="","",IF(M176&gt;=Réglages!$B$15,"Élevé",IF(M176&gt;=Réglages!$B$16,"Moyen","Faible")))</f>
        <v/>
      </c>
      <c r="O176" s="20" t="str">
        <f aca="false">IF(A176="","",IF(N176="Élevé",IF(AND(L176&lt;&gt;"",L176&lt;=90),"Appeler cette semaine : renouvellement proche","Appel ou rencontre personnelle"),IF(N176="Moyen","Invitation ciblée et un avantage inutilisé","Communications habituelles")))</f>
        <v/>
      </c>
    </row>
    <row r="177" customFormat="false" ht="15" hidden="false" customHeight="false" outlineLevel="0" collapsed="false">
      <c r="A177" s="15"/>
      <c r="B177" s="15"/>
      <c r="C177" s="12"/>
      <c r="D177" s="12"/>
      <c r="E177" s="12"/>
      <c r="F177" s="16"/>
      <c r="G177" s="12"/>
      <c r="H177" s="15"/>
      <c r="I177" s="15"/>
      <c r="J177" s="15"/>
      <c r="K177" s="17" t="str">
        <f aca="false">IF(A177="","",IF(C177="","",DATEDIF(C177,Réglages!$B$17,"m")))</f>
        <v/>
      </c>
      <c r="L177" s="17" t="str">
        <f aca="false">IF(OR(A177="",D177=""),"",D177-Réglages!$B$17)</f>
        <v/>
      </c>
      <c r="M177" s="18" t="str">
        <f aca="false">IF(A177="","",MAX(0,MIN(100,IF(OR(E177="",Réglages!$B$17-E177&gt;=365),Réglages!$B$5,IF(Réglages!$B$17-E177&gt;=180,Réglages!$B$6,0))+IF(F177="",0,IF(F177&lt;0.1,Réglages!$B$7,IF(F177&lt;=0.25,Réglages!$B$8,0)))+IF(G177="",0,IF(Réglages!$B$17-G177&gt;=180,Réglages!$B$9,0))+IF(AND(C177&lt;&gt;"",DATEDIF(C177,Réglages!$B$17,"m")&lt;12,OR(E177="",E177&lt;C177)),Réglages!$B$10,0)+IF(H177="Oui",0,Réglages!$B$11)+IF(I177="Oui",Réglages!$B$12,0)+IF(J177="Oui",Réglages!$B$13,0))))</f>
        <v/>
      </c>
      <c r="N177" s="19" t="str">
        <f aca="false">IF(A177="","",IF(M177&gt;=Réglages!$B$15,"Élevé",IF(M177&gt;=Réglages!$B$16,"Moyen","Faible")))</f>
        <v/>
      </c>
      <c r="O177" s="20" t="str">
        <f aca="false">IF(A177="","",IF(N177="Élevé",IF(AND(L177&lt;&gt;"",L177&lt;=90),"Appeler cette semaine : renouvellement proche","Appel ou rencontre personnelle"),IF(N177="Moyen","Invitation ciblée et un avantage inutilisé","Communications habituelles")))</f>
        <v/>
      </c>
    </row>
    <row r="178" customFormat="false" ht="15" hidden="false" customHeight="false" outlineLevel="0" collapsed="false">
      <c r="A178" s="15"/>
      <c r="B178" s="15"/>
      <c r="C178" s="12"/>
      <c r="D178" s="12"/>
      <c r="E178" s="12"/>
      <c r="F178" s="16"/>
      <c r="G178" s="12"/>
      <c r="H178" s="15"/>
      <c r="I178" s="15"/>
      <c r="J178" s="15"/>
      <c r="K178" s="17" t="str">
        <f aca="false">IF(A178="","",IF(C178="","",DATEDIF(C178,Réglages!$B$17,"m")))</f>
        <v/>
      </c>
      <c r="L178" s="17" t="str">
        <f aca="false">IF(OR(A178="",D178=""),"",D178-Réglages!$B$17)</f>
        <v/>
      </c>
      <c r="M178" s="18" t="str">
        <f aca="false">IF(A178="","",MAX(0,MIN(100,IF(OR(E178="",Réglages!$B$17-E178&gt;=365),Réglages!$B$5,IF(Réglages!$B$17-E178&gt;=180,Réglages!$B$6,0))+IF(F178="",0,IF(F178&lt;0.1,Réglages!$B$7,IF(F178&lt;=0.25,Réglages!$B$8,0)))+IF(G178="",0,IF(Réglages!$B$17-G178&gt;=180,Réglages!$B$9,0))+IF(AND(C178&lt;&gt;"",DATEDIF(C178,Réglages!$B$17,"m")&lt;12,OR(E178="",E178&lt;C178)),Réglages!$B$10,0)+IF(H178="Oui",0,Réglages!$B$11)+IF(I178="Oui",Réglages!$B$12,0)+IF(J178="Oui",Réglages!$B$13,0))))</f>
        <v/>
      </c>
      <c r="N178" s="19" t="str">
        <f aca="false">IF(A178="","",IF(M178&gt;=Réglages!$B$15,"Élevé",IF(M178&gt;=Réglages!$B$16,"Moyen","Faible")))</f>
        <v/>
      </c>
      <c r="O178" s="20" t="str">
        <f aca="false">IF(A178="","",IF(N178="Élevé",IF(AND(L178&lt;&gt;"",L178&lt;=90),"Appeler cette semaine : renouvellement proche","Appel ou rencontre personnelle"),IF(N178="Moyen","Invitation ciblée et un avantage inutilisé","Communications habituelles")))</f>
        <v/>
      </c>
    </row>
    <row r="179" customFormat="false" ht="15" hidden="false" customHeight="false" outlineLevel="0" collapsed="false">
      <c r="A179" s="15"/>
      <c r="B179" s="15"/>
      <c r="C179" s="12"/>
      <c r="D179" s="12"/>
      <c r="E179" s="12"/>
      <c r="F179" s="16"/>
      <c r="G179" s="12"/>
      <c r="H179" s="15"/>
      <c r="I179" s="15"/>
      <c r="J179" s="15"/>
      <c r="K179" s="17" t="str">
        <f aca="false">IF(A179="","",IF(C179="","",DATEDIF(C179,Réglages!$B$17,"m")))</f>
        <v/>
      </c>
      <c r="L179" s="17" t="str">
        <f aca="false">IF(OR(A179="",D179=""),"",D179-Réglages!$B$17)</f>
        <v/>
      </c>
      <c r="M179" s="18" t="str">
        <f aca="false">IF(A179="","",MAX(0,MIN(100,IF(OR(E179="",Réglages!$B$17-E179&gt;=365),Réglages!$B$5,IF(Réglages!$B$17-E179&gt;=180,Réglages!$B$6,0))+IF(F179="",0,IF(F179&lt;0.1,Réglages!$B$7,IF(F179&lt;=0.25,Réglages!$B$8,0)))+IF(G179="",0,IF(Réglages!$B$17-G179&gt;=180,Réglages!$B$9,0))+IF(AND(C179&lt;&gt;"",DATEDIF(C179,Réglages!$B$17,"m")&lt;12,OR(E179="",E179&lt;C179)),Réglages!$B$10,0)+IF(H179="Oui",0,Réglages!$B$11)+IF(I179="Oui",Réglages!$B$12,0)+IF(J179="Oui",Réglages!$B$13,0))))</f>
        <v/>
      </c>
      <c r="N179" s="19" t="str">
        <f aca="false">IF(A179="","",IF(M179&gt;=Réglages!$B$15,"Élevé",IF(M179&gt;=Réglages!$B$16,"Moyen","Faible")))</f>
        <v/>
      </c>
      <c r="O179" s="20" t="str">
        <f aca="false">IF(A179="","",IF(N179="Élevé",IF(AND(L179&lt;&gt;"",L179&lt;=90),"Appeler cette semaine : renouvellement proche","Appel ou rencontre personnelle"),IF(N179="Moyen","Invitation ciblée et un avantage inutilisé","Communications habituelles")))</f>
        <v/>
      </c>
    </row>
    <row r="180" customFormat="false" ht="15" hidden="false" customHeight="false" outlineLevel="0" collapsed="false">
      <c r="A180" s="15"/>
      <c r="B180" s="15"/>
      <c r="C180" s="12"/>
      <c r="D180" s="12"/>
      <c r="E180" s="12"/>
      <c r="F180" s="16"/>
      <c r="G180" s="12"/>
      <c r="H180" s="15"/>
      <c r="I180" s="15"/>
      <c r="J180" s="15"/>
      <c r="K180" s="17" t="str">
        <f aca="false">IF(A180="","",IF(C180="","",DATEDIF(C180,Réglages!$B$17,"m")))</f>
        <v/>
      </c>
      <c r="L180" s="17" t="str">
        <f aca="false">IF(OR(A180="",D180=""),"",D180-Réglages!$B$17)</f>
        <v/>
      </c>
      <c r="M180" s="18" t="str">
        <f aca="false">IF(A180="","",MAX(0,MIN(100,IF(OR(E180="",Réglages!$B$17-E180&gt;=365),Réglages!$B$5,IF(Réglages!$B$17-E180&gt;=180,Réglages!$B$6,0))+IF(F180="",0,IF(F180&lt;0.1,Réglages!$B$7,IF(F180&lt;=0.25,Réglages!$B$8,0)))+IF(G180="",0,IF(Réglages!$B$17-G180&gt;=180,Réglages!$B$9,0))+IF(AND(C180&lt;&gt;"",DATEDIF(C180,Réglages!$B$17,"m")&lt;12,OR(E180="",E180&lt;C180)),Réglages!$B$10,0)+IF(H180="Oui",0,Réglages!$B$11)+IF(I180="Oui",Réglages!$B$12,0)+IF(J180="Oui",Réglages!$B$13,0))))</f>
        <v/>
      </c>
      <c r="N180" s="19" t="str">
        <f aca="false">IF(A180="","",IF(M180&gt;=Réglages!$B$15,"Élevé",IF(M180&gt;=Réglages!$B$16,"Moyen","Faible")))</f>
        <v/>
      </c>
      <c r="O180" s="20" t="str">
        <f aca="false">IF(A180="","",IF(N180="Élevé",IF(AND(L180&lt;&gt;"",L180&lt;=90),"Appeler cette semaine : renouvellement proche","Appel ou rencontre personnelle"),IF(N180="Moyen","Invitation ciblée et un avantage inutilisé","Communications habituelles")))</f>
        <v/>
      </c>
    </row>
    <row r="181" customFormat="false" ht="15" hidden="false" customHeight="false" outlineLevel="0" collapsed="false">
      <c r="A181" s="15"/>
      <c r="B181" s="15"/>
      <c r="C181" s="12"/>
      <c r="D181" s="12"/>
      <c r="E181" s="12"/>
      <c r="F181" s="16"/>
      <c r="G181" s="12"/>
      <c r="H181" s="15"/>
      <c r="I181" s="15"/>
      <c r="J181" s="15"/>
      <c r="K181" s="17" t="str">
        <f aca="false">IF(A181="","",IF(C181="","",DATEDIF(C181,Réglages!$B$17,"m")))</f>
        <v/>
      </c>
      <c r="L181" s="17" t="str">
        <f aca="false">IF(OR(A181="",D181=""),"",D181-Réglages!$B$17)</f>
        <v/>
      </c>
      <c r="M181" s="18" t="str">
        <f aca="false">IF(A181="","",MAX(0,MIN(100,IF(OR(E181="",Réglages!$B$17-E181&gt;=365),Réglages!$B$5,IF(Réglages!$B$17-E181&gt;=180,Réglages!$B$6,0))+IF(F181="",0,IF(F181&lt;0.1,Réglages!$B$7,IF(F181&lt;=0.25,Réglages!$B$8,0)))+IF(G181="",0,IF(Réglages!$B$17-G181&gt;=180,Réglages!$B$9,0))+IF(AND(C181&lt;&gt;"",DATEDIF(C181,Réglages!$B$17,"m")&lt;12,OR(E181="",E181&lt;C181)),Réglages!$B$10,0)+IF(H181="Oui",0,Réglages!$B$11)+IF(I181="Oui",Réglages!$B$12,0)+IF(J181="Oui",Réglages!$B$13,0))))</f>
        <v/>
      </c>
      <c r="N181" s="19" t="str">
        <f aca="false">IF(A181="","",IF(M181&gt;=Réglages!$B$15,"Élevé",IF(M181&gt;=Réglages!$B$16,"Moyen","Faible")))</f>
        <v/>
      </c>
      <c r="O181" s="20" t="str">
        <f aca="false">IF(A181="","",IF(N181="Élevé",IF(AND(L181&lt;&gt;"",L181&lt;=90),"Appeler cette semaine : renouvellement proche","Appel ou rencontre personnelle"),IF(N181="Moyen","Invitation ciblée et un avantage inutilisé","Communications habituelles")))</f>
        <v/>
      </c>
    </row>
    <row r="182" customFormat="false" ht="15" hidden="false" customHeight="false" outlineLevel="0" collapsed="false">
      <c r="A182" s="15"/>
      <c r="B182" s="15"/>
      <c r="C182" s="12"/>
      <c r="D182" s="12"/>
      <c r="E182" s="12"/>
      <c r="F182" s="16"/>
      <c r="G182" s="12"/>
      <c r="H182" s="15"/>
      <c r="I182" s="15"/>
      <c r="J182" s="15"/>
      <c r="K182" s="17" t="str">
        <f aca="false">IF(A182="","",IF(C182="","",DATEDIF(C182,Réglages!$B$17,"m")))</f>
        <v/>
      </c>
      <c r="L182" s="17" t="str">
        <f aca="false">IF(OR(A182="",D182=""),"",D182-Réglages!$B$17)</f>
        <v/>
      </c>
      <c r="M182" s="18" t="str">
        <f aca="false">IF(A182="","",MAX(0,MIN(100,IF(OR(E182="",Réglages!$B$17-E182&gt;=365),Réglages!$B$5,IF(Réglages!$B$17-E182&gt;=180,Réglages!$B$6,0))+IF(F182="",0,IF(F182&lt;0.1,Réglages!$B$7,IF(F182&lt;=0.25,Réglages!$B$8,0)))+IF(G182="",0,IF(Réglages!$B$17-G182&gt;=180,Réglages!$B$9,0))+IF(AND(C182&lt;&gt;"",DATEDIF(C182,Réglages!$B$17,"m")&lt;12,OR(E182="",E182&lt;C182)),Réglages!$B$10,0)+IF(H182="Oui",0,Réglages!$B$11)+IF(I182="Oui",Réglages!$B$12,0)+IF(J182="Oui",Réglages!$B$13,0))))</f>
        <v/>
      </c>
      <c r="N182" s="19" t="str">
        <f aca="false">IF(A182="","",IF(M182&gt;=Réglages!$B$15,"Élevé",IF(M182&gt;=Réglages!$B$16,"Moyen","Faible")))</f>
        <v/>
      </c>
      <c r="O182" s="20" t="str">
        <f aca="false">IF(A182="","",IF(N182="Élevé",IF(AND(L182&lt;&gt;"",L182&lt;=90),"Appeler cette semaine : renouvellement proche","Appel ou rencontre personnelle"),IF(N182="Moyen","Invitation ciblée et un avantage inutilisé","Communications habituelles")))</f>
        <v/>
      </c>
    </row>
    <row r="183" customFormat="false" ht="15" hidden="false" customHeight="false" outlineLevel="0" collapsed="false">
      <c r="A183" s="15"/>
      <c r="B183" s="15"/>
      <c r="C183" s="12"/>
      <c r="D183" s="12"/>
      <c r="E183" s="12"/>
      <c r="F183" s="16"/>
      <c r="G183" s="12"/>
      <c r="H183" s="15"/>
      <c r="I183" s="15"/>
      <c r="J183" s="15"/>
      <c r="K183" s="17" t="str">
        <f aca="false">IF(A183="","",IF(C183="","",DATEDIF(C183,Réglages!$B$17,"m")))</f>
        <v/>
      </c>
      <c r="L183" s="17" t="str">
        <f aca="false">IF(OR(A183="",D183=""),"",D183-Réglages!$B$17)</f>
        <v/>
      </c>
      <c r="M183" s="18" t="str">
        <f aca="false">IF(A183="","",MAX(0,MIN(100,IF(OR(E183="",Réglages!$B$17-E183&gt;=365),Réglages!$B$5,IF(Réglages!$B$17-E183&gt;=180,Réglages!$B$6,0))+IF(F183="",0,IF(F183&lt;0.1,Réglages!$B$7,IF(F183&lt;=0.25,Réglages!$B$8,0)))+IF(G183="",0,IF(Réglages!$B$17-G183&gt;=180,Réglages!$B$9,0))+IF(AND(C183&lt;&gt;"",DATEDIF(C183,Réglages!$B$17,"m")&lt;12,OR(E183="",E183&lt;C183)),Réglages!$B$10,0)+IF(H183="Oui",0,Réglages!$B$11)+IF(I183="Oui",Réglages!$B$12,0)+IF(J183="Oui",Réglages!$B$13,0))))</f>
        <v/>
      </c>
      <c r="N183" s="19" t="str">
        <f aca="false">IF(A183="","",IF(M183&gt;=Réglages!$B$15,"Élevé",IF(M183&gt;=Réglages!$B$16,"Moyen","Faible")))</f>
        <v/>
      </c>
      <c r="O183" s="20" t="str">
        <f aca="false">IF(A183="","",IF(N183="Élevé",IF(AND(L183&lt;&gt;"",L183&lt;=90),"Appeler cette semaine : renouvellement proche","Appel ou rencontre personnelle"),IF(N183="Moyen","Invitation ciblée et un avantage inutilisé","Communications habituelles")))</f>
        <v/>
      </c>
    </row>
    <row r="184" customFormat="false" ht="15" hidden="false" customHeight="false" outlineLevel="0" collapsed="false">
      <c r="A184" s="15"/>
      <c r="B184" s="15"/>
      <c r="C184" s="12"/>
      <c r="D184" s="12"/>
      <c r="E184" s="12"/>
      <c r="F184" s="16"/>
      <c r="G184" s="12"/>
      <c r="H184" s="15"/>
      <c r="I184" s="15"/>
      <c r="J184" s="15"/>
      <c r="K184" s="17" t="str">
        <f aca="false">IF(A184="","",IF(C184="","",DATEDIF(C184,Réglages!$B$17,"m")))</f>
        <v/>
      </c>
      <c r="L184" s="17" t="str">
        <f aca="false">IF(OR(A184="",D184=""),"",D184-Réglages!$B$17)</f>
        <v/>
      </c>
      <c r="M184" s="18" t="str">
        <f aca="false">IF(A184="","",MAX(0,MIN(100,IF(OR(E184="",Réglages!$B$17-E184&gt;=365),Réglages!$B$5,IF(Réglages!$B$17-E184&gt;=180,Réglages!$B$6,0))+IF(F184="",0,IF(F184&lt;0.1,Réglages!$B$7,IF(F184&lt;=0.25,Réglages!$B$8,0)))+IF(G184="",0,IF(Réglages!$B$17-G184&gt;=180,Réglages!$B$9,0))+IF(AND(C184&lt;&gt;"",DATEDIF(C184,Réglages!$B$17,"m")&lt;12,OR(E184="",E184&lt;C184)),Réglages!$B$10,0)+IF(H184="Oui",0,Réglages!$B$11)+IF(I184="Oui",Réglages!$B$12,0)+IF(J184="Oui",Réglages!$B$13,0))))</f>
        <v/>
      </c>
      <c r="N184" s="19" t="str">
        <f aca="false">IF(A184="","",IF(M184&gt;=Réglages!$B$15,"Élevé",IF(M184&gt;=Réglages!$B$16,"Moyen","Faible")))</f>
        <v/>
      </c>
      <c r="O184" s="20" t="str">
        <f aca="false">IF(A184="","",IF(N184="Élevé",IF(AND(L184&lt;&gt;"",L184&lt;=90),"Appeler cette semaine : renouvellement proche","Appel ou rencontre personnelle"),IF(N184="Moyen","Invitation ciblée et un avantage inutilisé","Communications habituelles")))</f>
        <v/>
      </c>
    </row>
    <row r="185" customFormat="false" ht="15" hidden="false" customHeight="false" outlineLevel="0" collapsed="false">
      <c r="A185" s="15"/>
      <c r="B185" s="15"/>
      <c r="C185" s="12"/>
      <c r="D185" s="12"/>
      <c r="E185" s="12"/>
      <c r="F185" s="16"/>
      <c r="G185" s="12"/>
      <c r="H185" s="15"/>
      <c r="I185" s="15"/>
      <c r="J185" s="15"/>
      <c r="K185" s="17" t="str">
        <f aca="false">IF(A185="","",IF(C185="","",DATEDIF(C185,Réglages!$B$17,"m")))</f>
        <v/>
      </c>
      <c r="L185" s="17" t="str">
        <f aca="false">IF(OR(A185="",D185=""),"",D185-Réglages!$B$17)</f>
        <v/>
      </c>
      <c r="M185" s="18" t="str">
        <f aca="false">IF(A185="","",MAX(0,MIN(100,IF(OR(E185="",Réglages!$B$17-E185&gt;=365),Réglages!$B$5,IF(Réglages!$B$17-E185&gt;=180,Réglages!$B$6,0))+IF(F185="",0,IF(F185&lt;0.1,Réglages!$B$7,IF(F185&lt;=0.25,Réglages!$B$8,0)))+IF(G185="",0,IF(Réglages!$B$17-G185&gt;=180,Réglages!$B$9,0))+IF(AND(C185&lt;&gt;"",DATEDIF(C185,Réglages!$B$17,"m")&lt;12,OR(E185="",E185&lt;C185)),Réglages!$B$10,0)+IF(H185="Oui",0,Réglages!$B$11)+IF(I185="Oui",Réglages!$B$12,0)+IF(J185="Oui",Réglages!$B$13,0))))</f>
        <v/>
      </c>
      <c r="N185" s="19" t="str">
        <f aca="false">IF(A185="","",IF(M185&gt;=Réglages!$B$15,"Élevé",IF(M185&gt;=Réglages!$B$16,"Moyen","Faible")))</f>
        <v/>
      </c>
      <c r="O185" s="20" t="str">
        <f aca="false">IF(A185="","",IF(N185="Élevé",IF(AND(L185&lt;&gt;"",L185&lt;=90),"Appeler cette semaine : renouvellement proche","Appel ou rencontre personnelle"),IF(N185="Moyen","Invitation ciblée et un avantage inutilisé","Communications habituelles")))</f>
        <v/>
      </c>
    </row>
    <row r="186" customFormat="false" ht="15" hidden="false" customHeight="false" outlineLevel="0" collapsed="false">
      <c r="A186" s="15"/>
      <c r="B186" s="15"/>
      <c r="C186" s="12"/>
      <c r="D186" s="12"/>
      <c r="E186" s="12"/>
      <c r="F186" s="16"/>
      <c r="G186" s="12"/>
      <c r="H186" s="15"/>
      <c r="I186" s="15"/>
      <c r="J186" s="15"/>
      <c r="K186" s="17" t="str">
        <f aca="false">IF(A186="","",IF(C186="","",DATEDIF(C186,Réglages!$B$17,"m")))</f>
        <v/>
      </c>
      <c r="L186" s="17" t="str">
        <f aca="false">IF(OR(A186="",D186=""),"",D186-Réglages!$B$17)</f>
        <v/>
      </c>
      <c r="M186" s="18" t="str">
        <f aca="false">IF(A186="","",MAX(0,MIN(100,IF(OR(E186="",Réglages!$B$17-E186&gt;=365),Réglages!$B$5,IF(Réglages!$B$17-E186&gt;=180,Réglages!$B$6,0))+IF(F186="",0,IF(F186&lt;0.1,Réglages!$B$7,IF(F186&lt;=0.25,Réglages!$B$8,0)))+IF(G186="",0,IF(Réglages!$B$17-G186&gt;=180,Réglages!$B$9,0))+IF(AND(C186&lt;&gt;"",DATEDIF(C186,Réglages!$B$17,"m")&lt;12,OR(E186="",E186&lt;C186)),Réglages!$B$10,0)+IF(H186="Oui",0,Réglages!$B$11)+IF(I186="Oui",Réglages!$B$12,0)+IF(J186="Oui",Réglages!$B$13,0))))</f>
        <v/>
      </c>
      <c r="N186" s="19" t="str">
        <f aca="false">IF(A186="","",IF(M186&gt;=Réglages!$B$15,"Élevé",IF(M186&gt;=Réglages!$B$16,"Moyen","Faible")))</f>
        <v/>
      </c>
      <c r="O186" s="20" t="str">
        <f aca="false">IF(A186="","",IF(N186="Élevé",IF(AND(L186&lt;&gt;"",L186&lt;=90),"Appeler cette semaine : renouvellement proche","Appel ou rencontre personnelle"),IF(N186="Moyen","Invitation ciblée et un avantage inutilisé","Communications habituelles")))</f>
        <v/>
      </c>
    </row>
    <row r="187" customFormat="false" ht="15" hidden="false" customHeight="false" outlineLevel="0" collapsed="false">
      <c r="A187" s="15"/>
      <c r="B187" s="15"/>
      <c r="C187" s="12"/>
      <c r="D187" s="12"/>
      <c r="E187" s="12"/>
      <c r="F187" s="16"/>
      <c r="G187" s="12"/>
      <c r="H187" s="15"/>
      <c r="I187" s="15"/>
      <c r="J187" s="15"/>
      <c r="K187" s="17" t="str">
        <f aca="false">IF(A187="","",IF(C187="","",DATEDIF(C187,Réglages!$B$17,"m")))</f>
        <v/>
      </c>
      <c r="L187" s="17" t="str">
        <f aca="false">IF(OR(A187="",D187=""),"",D187-Réglages!$B$17)</f>
        <v/>
      </c>
      <c r="M187" s="18" t="str">
        <f aca="false">IF(A187="","",MAX(0,MIN(100,IF(OR(E187="",Réglages!$B$17-E187&gt;=365),Réglages!$B$5,IF(Réglages!$B$17-E187&gt;=180,Réglages!$B$6,0))+IF(F187="",0,IF(F187&lt;0.1,Réglages!$B$7,IF(F187&lt;=0.25,Réglages!$B$8,0)))+IF(G187="",0,IF(Réglages!$B$17-G187&gt;=180,Réglages!$B$9,0))+IF(AND(C187&lt;&gt;"",DATEDIF(C187,Réglages!$B$17,"m")&lt;12,OR(E187="",E187&lt;C187)),Réglages!$B$10,0)+IF(H187="Oui",0,Réglages!$B$11)+IF(I187="Oui",Réglages!$B$12,0)+IF(J187="Oui",Réglages!$B$13,0))))</f>
        <v/>
      </c>
      <c r="N187" s="19" t="str">
        <f aca="false">IF(A187="","",IF(M187&gt;=Réglages!$B$15,"Élevé",IF(M187&gt;=Réglages!$B$16,"Moyen","Faible")))</f>
        <v/>
      </c>
      <c r="O187" s="20" t="str">
        <f aca="false">IF(A187="","",IF(N187="Élevé",IF(AND(L187&lt;&gt;"",L187&lt;=90),"Appeler cette semaine : renouvellement proche","Appel ou rencontre personnelle"),IF(N187="Moyen","Invitation ciblée et un avantage inutilisé","Communications habituelles")))</f>
        <v/>
      </c>
    </row>
    <row r="188" customFormat="false" ht="15" hidden="false" customHeight="false" outlineLevel="0" collapsed="false">
      <c r="A188" s="15"/>
      <c r="B188" s="15"/>
      <c r="C188" s="12"/>
      <c r="D188" s="12"/>
      <c r="E188" s="12"/>
      <c r="F188" s="16"/>
      <c r="G188" s="12"/>
      <c r="H188" s="15"/>
      <c r="I188" s="15"/>
      <c r="J188" s="15"/>
      <c r="K188" s="17" t="str">
        <f aca="false">IF(A188="","",IF(C188="","",DATEDIF(C188,Réglages!$B$17,"m")))</f>
        <v/>
      </c>
      <c r="L188" s="17" t="str">
        <f aca="false">IF(OR(A188="",D188=""),"",D188-Réglages!$B$17)</f>
        <v/>
      </c>
      <c r="M188" s="18" t="str">
        <f aca="false">IF(A188="","",MAX(0,MIN(100,IF(OR(E188="",Réglages!$B$17-E188&gt;=365),Réglages!$B$5,IF(Réglages!$B$17-E188&gt;=180,Réglages!$B$6,0))+IF(F188="",0,IF(F188&lt;0.1,Réglages!$B$7,IF(F188&lt;=0.25,Réglages!$B$8,0)))+IF(G188="",0,IF(Réglages!$B$17-G188&gt;=180,Réglages!$B$9,0))+IF(AND(C188&lt;&gt;"",DATEDIF(C188,Réglages!$B$17,"m")&lt;12,OR(E188="",E188&lt;C188)),Réglages!$B$10,0)+IF(H188="Oui",0,Réglages!$B$11)+IF(I188="Oui",Réglages!$B$12,0)+IF(J188="Oui",Réglages!$B$13,0))))</f>
        <v/>
      </c>
      <c r="N188" s="19" t="str">
        <f aca="false">IF(A188="","",IF(M188&gt;=Réglages!$B$15,"Élevé",IF(M188&gt;=Réglages!$B$16,"Moyen","Faible")))</f>
        <v/>
      </c>
      <c r="O188" s="20" t="str">
        <f aca="false">IF(A188="","",IF(N188="Élevé",IF(AND(L188&lt;&gt;"",L188&lt;=90),"Appeler cette semaine : renouvellement proche","Appel ou rencontre personnelle"),IF(N188="Moyen","Invitation ciblée et un avantage inutilisé","Communications habituelles")))</f>
        <v/>
      </c>
    </row>
    <row r="189" customFormat="false" ht="15" hidden="false" customHeight="false" outlineLevel="0" collapsed="false">
      <c r="A189" s="15"/>
      <c r="B189" s="15"/>
      <c r="C189" s="12"/>
      <c r="D189" s="12"/>
      <c r="E189" s="12"/>
      <c r="F189" s="16"/>
      <c r="G189" s="12"/>
      <c r="H189" s="15"/>
      <c r="I189" s="15"/>
      <c r="J189" s="15"/>
      <c r="K189" s="17" t="str">
        <f aca="false">IF(A189="","",IF(C189="","",DATEDIF(C189,Réglages!$B$17,"m")))</f>
        <v/>
      </c>
      <c r="L189" s="17" t="str">
        <f aca="false">IF(OR(A189="",D189=""),"",D189-Réglages!$B$17)</f>
        <v/>
      </c>
      <c r="M189" s="18" t="str">
        <f aca="false">IF(A189="","",MAX(0,MIN(100,IF(OR(E189="",Réglages!$B$17-E189&gt;=365),Réglages!$B$5,IF(Réglages!$B$17-E189&gt;=180,Réglages!$B$6,0))+IF(F189="",0,IF(F189&lt;0.1,Réglages!$B$7,IF(F189&lt;=0.25,Réglages!$B$8,0)))+IF(G189="",0,IF(Réglages!$B$17-G189&gt;=180,Réglages!$B$9,0))+IF(AND(C189&lt;&gt;"",DATEDIF(C189,Réglages!$B$17,"m")&lt;12,OR(E189="",E189&lt;C189)),Réglages!$B$10,0)+IF(H189="Oui",0,Réglages!$B$11)+IF(I189="Oui",Réglages!$B$12,0)+IF(J189="Oui",Réglages!$B$13,0))))</f>
        <v/>
      </c>
      <c r="N189" s="19" t="str">
        <f aca="false">IF(A189="","",IF(M189&gt;=Réglages!$B$15,"Élevé",IF(M189&gt;=Réglages!$B$16,"Moyen","Faible")))</f>
        <v/>
      </c>
      <c r="O189" s="20" t="str">
        <f aca="false">IF(A189="","",IF(N189="Élevé",IF(AND(L189&lt;&gt;"",L189&lt;=90),"Appeler cette semaine : renouvellement proche","Appel ou rencontre personnelle"),IF(N189="Moyen","Invitation ciblée et un avantage inutilisé","Communications habituelles")))</f>
        <v/>
      </c>
    </row>
    <row r="190" customFormat="false" ht="15" hidden="false" customHeight="false" outlineLevel="0" collapsed="false">
      <c r="A190" s="15"/>
      <c r="B190" s="15"/>
      <c r="C190" s="12"/>
      <c r="D190" s="12"/>
      <c r="E190" s="12"/>
      <c r="F190" s="16"/>
      <c r="G190" s="12"/>
      <c r="H190" s="15"/>
      <c r="I190" s="15"/>
      <c r="J190" s="15"/>
      <c r="K190" s="17" t="str">
        <f aca="false">IF(A190="","",IF(C190="","",DATEDIF(C190,Réglages!$B$17,"m")))</f>
        <v/>
      </c>
      <c r="L190" s="17" t="str">
        <f aca="false">IF(OR(A190="",D190=""),"",D190-Réglages!$B$17)</f>
        <v/>
      </c>
      <c r="M190" s="18" t="str">
        <f aca="false">IF(A190="","",MAX(0,MIN(100,IF(OR(E190="",Réglages!$B$17-E190&gt;=365),Réglages!$B$5,IF(Réglages!$B$17-E190&gt;=180,Réglages!$B$6,0))+IF(F190="",0,IF(F190&lt;0.1,Réglages!$B$7,IF(F190&lt;=0.25,Réglages!$B$8,0)))+IF(G190="",0,IF(Réglages!$B$17-G190&gt;=180,Réglages!$B$9,0))+IF(AND(C190&lt;&gt;"",DATEDIF(C190,Réglages!$B$17,"m")&lt;12,OR(E190="",E190&lt;C190)),Réglages!$B$10,0)+IF(H190="Oui",0,Réglages!$B$11)+IF(I190="Oui",Réglages!$B$12,0)+IF(J190="Oui",Réglages!$B$13,0))))</f>
        <v/>
      </c>
      <c r="N190" s="19" t="str">
        <f aca="false">IF(A190="","",IF(M190&gt;=Réglages!$B$15,"Élevé",IF(M190&gt;=Réglages!$B$16,"Moyen","Faible")))</f>
        <v/>
      </c>
      <c r="O190" s="20" t="str">
        <f aca="false">IF(A190="","",IF(N190="Élevé",IF(AND(L190&lt;&gt;"",L190&lt;=90),"Appeler cette semaine : renouvellement proche","Appel ou rencontre personnelle"),IF(N190="Moyen","Invitation ciblée et un avantage inutilisé","Communications habituelles")))</f>
        <v/>
      </c>
    </row>
    <row r="191" customFormat="false" ht="15" hidden="false" customHeight="false" outlineLevel="0" collapsed="false">
      <c r="A191" s="15"/>
      <c r="B191" s="15"/>
      <c r="C191" s="12"/>
      <c r="D191" s="12"/>
      <c r="E191" s="12"/>
      <c r="F191" s="16"/>
      <c r="G191" s="12"/>
      <c r="H191" s="15"/>
      <c r="I191" s="15"/>
      <c r="J191" s="15"/>
      <c r="K191" s="17" t="str">
        <f aca="false">IF(A191="","",IF(C191="","",DATEDIF(C191,Réglages!$B$17,"m")))</f>
        <v/>
      </c>
      <c r="L191" s="17" t="str">
        <f aca="false">IF(OR(A191="",D191=""),"",D191-Réglages!$B$17)</f>
        <v/>
      </c>
      <c r="M191" s="18" t="str">
        <f aca="false">IF(A191="","",MAX(0,MIN(100,IF(OR(E191="",Réglages!$B$17-E191&gt;=365),Réglages!$B$5,IF(Réglages!$B$17-E191&gt;=180,Réglages!$B$6,0))+IF(F191="",0,IF(F191&lt;0.1,Réglages!$B$7,IF(F191&lt;=0.25,Réglages!$B$8,0)))+IF(G191="",0,IF(Réglages!$B$17-G191&gt;=180,Réglages!$B$9,0))+IF(AND(C191&lt;&gt;"",DATEDIF(C191,Réglages!$B$17,"m")&lt;12,OR(E191="",E191&lt;C191)),Réglages!$B$10,0)+IF(H191="Oui",0,Réglages!$B$11)+IF(I191="Oui",Réglages!$B$12,0)+IF(J191="Oui",Réglages!$B$13,0))))</f>
        <v/>
      </c>
      <c r="N191" s="19" t="str">
        <f aca="false">IF(A191="","",IF(M191&gt;=Réglages!$B$15,"Élevé",IF(M191&gt;=Réglages!$B$16,"Moyen","Faible")))</f>
        <v/>
      </c>
      <c r="O191" s="20" t="str">
        <f aca="false">IF(A191="","",IF(N191="Élevé",IF(AND(L191&lt;&gt;"",L191&lt;=90),"Appeler cette semaine : renouvellement proche","Appel ou rencontre personnelle"),IF(N191="Moyen","Invitation ciblée et un avantage inutilisé","Communications habituelles")))</f>
        <v/>
      </c>
    </row>
    <row r="192" customFormat="false" ht="15" hidden="false" customHeight="false" outlineLevel="0" collapsed="false">
      <c r="A192" s="15"/>
      <c r="B192" s="15"/>
      <c r="C192" s="12"/>
      <c r="D192" s="12"/>
      <c r="E192" s="12"/>
      <c r="F192" s="16"/>
      <c r="G192" s="12"/>
      <c r="H192" s="15"/>
      <c r="I192" s="15"/>
      <c r="J192" s="15"/>
      <c r="K192" s="17" t="str">
        <f aca="false">IF(A192="","",IF(C192="","",DATEDIF(C192,Réglages!$B$17,"m")))</f>
        <v/>
      </c>
      <c r="L192" s="17" t="str">
        <f aca="false">IF(OR(A192="",D192=""),"",D192-Réglages!$B$17)</f>
        <v/>
      </c>
      <c r="M192" s="18" t="str">
        <f aca="false">IF(A192="","",MAX(0,MIN(100,IF(OR(E192="",Réglages!$B$17-E192&gt;=365),Réglages!$B$5,IF(Réglages!$B$17-E192&gt;=180,Réglages!$B$6,0))+IF(F192="",0,IF(F192&lt;0.1,Réglages!$B$7,IF(F192&lt;=0.25,Réglages!$B$8,0)))+IF(G192="",0,IF(Réglages!$B$17-G192&gt;=180,Réglages!$B$9,0))+IF(AND(C192&lt;&gt;"",DATEDIF(C192,Réglages!$B$17,"m")&lt;12,OR(E192="",E192&lt;C192)),Réglages!$B$10,0)+IF(H192="Oui",0,Réglages!$B$11)+IF(I192="Oui",Réglages!$B$12,0)+IF(J192="Oui",Réglages!$B$13,0))))</f>
        <v/>
      </c>
      <c r="N192" s="19" t="str">
        <f aca="false">IF(A192="","",IF(M192&gt;=Réglages!$B$15,"Élevé",IF(M192&gt;=Réglages!$B$16,"Moyen","Faible")))</f>
        <v/>
      </c>
      <c r="O192" s="20" t="str">
        <f aca="false">IF(A192="","",IF(N192="Élevé",IF(AND(L192&lt;&gt;"",L192&lt;=90),"Appeler cette semaine : renouvellement proche","Appel ou rencontre personnelle"),IF(N192="Moyen","Invitation ciblée et un avantage inutilisé","Communications habituelles")))</f>
        <v/>
      </c>
    </row>
    <row r="193" customFormat="false" ht="15" hidden="false" customHeight="false" outlineLevel="0" collapsed="false">
      <c r="A193" s="15"/>
      <c r="B193" s="15"/>
      <c r="C193" s="12"/>
      <c r="D193" s="12"/>
      <c r="E193" s="12"/>
      <c r="F193" s="16"/>
      <c r="G193" s="12"/>
      <c r="H193" s="15"/>
      <c r="I193" s="15"/>
      <c r="J193" s="15"/>
      <c r="K193" s="17" t="str">
        <f aca="false">IF(A193="","",IF(C193="","",DATEDIF(C193,Réglages!$B$17,"m")))</f>
        <v/>
      </c>
      <c r="L193" s="17" t="str">
        <f aca="false">IF(OR(A193="",D193=""),"",D193-Réglages!$B$17)</f>
        <v/>
      </c>
      <c r="M193" s="18" t="str">
        <f aca="false">IF(A193="","",MAX(0,MIN(100,IF(OR(E193="",Réglages!$B$17-E193&gt;=365),Réglages!$B$5,IF(Réglages!$B$17-E193&gt;=180,Réglages!$B$6,0))+IF(F193="",0,IF(F193&lt;0.1,Réglages!$B$7,IF(F193&lt;=0.25,Réglages!$B$8,0)))+IF(G193="",0,IF(Réglages!$B$17-G193&gt;=180,Réglages!$B$9,0))+IF(AND(C193&lt;&gt;"",DATEDIF(C193,Réglages!$B$17,"m")&lt;12,OR(E193="",E193&lt;C193)),Réglages!$B$10,0)+IF(H193="Oui",0,Réglages!$B$11)+IF(I193="Oui",Réglages!$B$12,0)+IF(J193="Oui",Réglages!$B$13,0))))</f>
        <v/>
      </c>
      <c r="N193" s="19" t="str">
        <f aca="false">IF(A193="","",IF(M193&gt;=Réglages!$B$15,"Élevé",IF(M193&gt;=Réglages!$B$16,"Moyen","Faible")))</f>
        <v/>
      </c>
      <c r="O193" s="20" t="str">
        <f aca="false">IF(A193="","",IF(N193="Élevé",IF(AND(L193&lt;&gt;"",L193&lt;=90),"Appeler cette semaine : renouvellement proche","Appel ou rencontre personnelle"),IF(N193="Moyen","Invitation ciblée et un avantage inutilisé","Communications habituelles")))</f>
        <v/>
      </c>
    </row>
    <row r="194" customFormat="false" ht="15" hidden="false" customHeight="false" outlineLevel="0" collapsed="false">
      <c r="A194" s="15"/>
      <c r="B194" s="15"/>
      <c r="C194" s="12"/>
      <c r="D194" s="12"/>
      <c r="E194" s="12"/>
      <c r="F194" s="16"/>
      <c r="G194" s="12"/>
      <c r="H194" s="15"/>
      <c r="I194" s="15"/>
      <c r="J194" s="15"/>
      <c r="K194" s="17" t="str">
        <f aca="false">IF(A194="","",IF(C194="","",DATEDIF(C194,Réglages!$B$17,"m")))</f>
        <v/>
      </c>
      <c r="L194" s="17" t="str">
        <f aca="false">IF(OR(A194="",D194=""),"",D194-Réglages!$B$17)</f>
        <v/>
      </c>
      <c r="M194" s="18" t="str">
        <f aca="false">IF(A194="","",MAX(0,MIN(100,IF(OR(E194="",Réglages!$B$17-E194&gt;=365),Réglages!$B$5,IF(Réglages!$B$17-E194&gt;=180,Réglages!$B$6,0))+IF(F194="",0,IF(F194&lt;0.1,Réglages!$B$7,IF(F194&lt;=0.25,Réglages!$B$8,0)))+IF(G194="",0,IF(Réglages!$B$17-G194&gt;=180,Réglages!$B$9,0))+IF(AND(C194&lt;&gt;"",DATEDIF(C194,Réglages!$B$17,"m")&lt;12,OR(E194="",E194&lt;C194)),Réglages!$B$10,0)+IF(H194="Oui",0,Réglages!$B$11)+IF(I194="Oui",Réglages!$B$12,0)+IF(J194="Oui",Réglages!$B$13,0))))</f>
        <v/>
      </c>
      <c r="N194" s="19" t="str">
        <f aca="false">IF(A194="","",IF(M194&gt;=Réglages!$B$15,"Élevé",IF(M194&gt;=Réglages!$B$16,"Moyen","Faible")))</f>
        <v/>
      </c>
      <c r="O194" s="20" t="str">
        <f aca="false">IF(A194="","",IF(N194="Élevé",IF(AND(L194&lt;&gt;"",L194&lt;=90),"Appeler cette semaine : renouvellement proche","Appel ou rencontre personnelle"),IF(N194="Moyen","Invitation ciblée et un avantage inutilisé","Communications habituelles")))</f>
        <v/>
      </c>
    </row>
    <row r="195" customFormat="false" ht="15" hidden="false" customHeight="false" outlineLevel="0" collapsed="false">
      <c r="A195" s="15"/>
      <c r="B195" s="15"/>
      <c r="C195" s="12"/>
      <c r="D195" s="12"/>
      <c r="E195" s="12"/>
      <c r="F195" s="16"/>
      <c r="G195" s="12"/>
      <c r="H195" s="15"/>
      <c r="I195" s="15"/>
      <c r="J195" s="15"/>
      <c r="K195" s="17" t="str">
        <f aca="false">IF(A195="","",IF(C195="","",DATEDIF(C195,Réglages!$B$17,"m")))</f>
        <v/>
      </c>
      <c r="L195" s="17" t="str">
        <f aca="false">IF(OR(A195="",D195=""),"",D195-Réglages!$B$17)</f>
        <v/>
      </c>
      <c r="M195" s="18" t="str">
        <f aca="false">IF(A195="","",MAX(0,MIN(100,IF(OR(E195="",Réglages!$B$17-E195&gt;=365),Réglages!$B$5,IF(Réglages!$B$17-E195&gt;=180,Réglages!$B$6,0))+IF(F195="",0,IF(F195&lt;0.1,Réglages!$B$7,IF(F195&lt;=0.25,Réglages!$B$8,0)))+IF(G195="",0,IF(Réglages!$B$17-G195&gt;=180,Réglages!$B$9,0))+IF(AND(C195&lt;&gt;"",DATEDIF(C195,Réglages!$B$17,"m")&lt;12,OR(E195="",E195&lt;C195)),Réglages!$B$10,0)+IF(H195="Oui",0,Réglages!$B$11)+IF(I195="Oui",Réglages!$B$12,0)+IF(J195="Oui",Réglages!$B$13,0))))</f>
        <v/>
      </c>
      <c r="N195" s="19" t="str">
        <f aca="false">IF(A195="","",IF(M195&gt;=Réglages!$B$15,"Élevé",IF(M195&gt;=Réglages!$B$16,"Moyen","Faible")))</f>
        <v/>
      </c>
      <c r="O195" s="20" t="str">
        <f aca="false">IF(A195="","",IF(N195="Élevé",IF(AND(L195&lt;&gt;"",L195&lt;=90),"Appeler cette semaine : renouvellement proche","Appel ou rencontre personnelle"),IF(N195="Moyen","Invitation ciblée et un avantage inutilisé","Communications habituelles")))</f>
        <v/>
      </c>
    </row>
    <row r="196" customFormat="false" ht="15" hidden="false" customHeight="false" outlineLevel="0" collapsed="false">
      <c r="A196" s="15"/>
      <c r="B196" s="15"/>
      <c r="C196" s="12"/>
      <c r="D196" s="12"/>
      <c r="E196" s="12"/>
      <c r="F196" s="16"/>
      <c r="G196" s="12"/>
      <c r="H196" s="15"/>
      <c r="I196" s="15"/>
      <c r="J196" s="15"/>
      <c r="K196" s="17" t="str">
        <f aca="false">IF(A196="","",IF(C196="","",DATEDIF(C196,Réglages!$B$17,"m")))</f>
        <v/>
      </c>
      <c r="L196" s="17" t="str">
        <f aca="false">IF(OR(A196="",D196=""),"",D196-Réglages!$B$17)</f>
        <v/>
      </c>
      <c r="M196" s="18" t="str">
        <f aca="false">IF(A196="","",MAX(0,MIN(100,IF(OR(E196="",Réglages!$B$17-E196&gt;=365),Réglages!$B$5,IF(Réglages!$B$17-E196&gt;=180,Réglages!$B$6,0))+IF(F196="",0,IF(F196&lt;0.1,Réglages!$B$7,IF(F196&lt;=0.25,Réglages!$B$8,0)))+IF(G196="",0,IF(Réglages!$B$17-G196&gt;=180,Réglages!$B$9,0))+IF(AND(C196&lt;&gt;"",DATEDIF(C196,Réglages!$B$17,"m")&lt;12,OR(E196="",E196&lt;C196)),Réglages!$B$10,0)+IF(H196="Oui",0,Réglages!$B$11)+IF(I196="Oui",Réglages!$B$12,0)+IF(J196="Oui",Réglages!$B$13,0))))</f>
        <v/>
      </c>
      <c r="N196" s="19" t="str">
        <f aca="false">IF(A196="","",IF(M196&gt;=Réglages!$B$15,"Élevé",IF(M196&gt;=Réglages!$B$16,"Moyen","Faible")))</f>
        <v/>
      </c>
      <c r="O196" s="20" t="str">
        <f aca="false">IF(A196="","",IF(N196="Élevé",IF(AND(L196&lt;&gt;"",L196&lt;=90),"Appeler cette semaine : renouvellement proche","Appel ou rencontre personnelle"),IF(N196="Moyen","Invitation ciblée et un avantage inutilisé","Communications habituelles")))</f>
        <v/>
      </c>
    </row>
    <row r="197" customFormat="false" ht="15" hidden="false" customHeight="false" outlineLevel="0" collapsed="false">
      <c r="A197" s="15"/>
      <c r="B197" s="15"/>
      <c r="C197" s="12"/>
      <c r="D197" s="12"/>
      <c r="E197" s="12"/>
      <c r="F197" s="16"/>
      <c r="G197" s="12"/>
      <c r="H197" s="15"/>
      <c r="I197" s="15"/>
      <c r="J197" s="15"/>
      <c r="K197" s="17" t="str">
        <f aca="false">IF(A197="","",IF(C197="","",DATEDIF(C197,Réglages!$B$17,"m")))</f>
        <v/>
      </c>
      <c r="L197" s="17" t="str">
        <f aca="false">IF(OR(A197="",D197=""),"",D197-Réglages!$B$17)</f>
        <v/>
      </c>
      <c r="M197" s="18" t="str">
        <f aca="false">IF(A197="","",MAX(0,MIN(100,IF(OR(E197="",Réglages!$B$17-E197&gt;=365),Réglages!$B$5,IF(Réglages!$B$17-E197&gt;=180,Réglages!$B$6,0))+IF(F197="",0,IF(F197&lt;0.1,Réglages!$B$7,IF(F197&lt;=0.25,Réglages!$B$8,0)))+IF(G197="",0,IF(Réglages!$B$17-G197&gt;=180,Réglages!$B$9,0))+IF(AND(C197&lt;&gt;"",DATEDIF(C197,Réglages!$B$17,"m")&lt;12,OR(E197="",E197&lt;C197)),Réglages!$B$10,0)+IF(H197="Oui",0,Réglages!$B$11)+IF(I197="Oui",Réglages!$B$12,0)+IF(J197="Oui",Réglages!$B$13,0))))</f>
        <v/>
      </c>
      <c r="N197" s="19" t="str">
        <f aca="false">IF(A197="","",IF(M197&gt;=Réglages!$B$15,"Élevé",IF(M197&gt;=Réglages!$B$16,"Moyen","Faible")))</f>
        <v/>
      </c>
      <c r="O197" s="20" t="str">
        <f aca="false">IF(A197="","",IF(N197="Élevé",IF(AND(L197&lt;&gt;"",L197&lt;=90),"Appeler cette semaine : renouvellement proche","Appel ou rencontre personnelle"),IF(N197="Moyen","Invitation ciblée et un avantage inutilisé","Communications habituelles")))</f>
        <v/>
      </c>
    </row>
    <row r="198" customFormat="false" ht="15" hidden="false" customHeight="false" outlineLevel="0" collapsed="false">
      <c r="A198" s="15"/>
      <c r="B198" s="15"/>
      <c r="C198" s="12"/>
      <c r="D198" s="12"/>
      <c r="E198" s="12"/>
      <c r="F198" s="16"/>
      <c r="G198" s="12"/>
      <c r="H198" s="15"/>
      <c r="I198" s="15"/>
      <c r="J198" s="15"/>
      <c r="K198" s="17" t="str">
        <f aca="false">IF(A198="","",IF(C198="","",DATEDIF(C198,Réglages!$B$17,"m")))</f>
        <v/>
      </c>
      <c r="L198" s="17" t="str">
        <f aca="false">IF(OR(A198="",D198=""),"",D198-Réglages!$B$17)</f>
        <v/>
      </c>
      <c r="M198" s="18" t="str">
        <f aca="false">IF(A198="","",MAX(0,MIN(100,IF(OR(E198="",Réglages!$B$17-E198&gt;=365),Réglages!$B$5,IF(Réglages!$B$17-E198&gt;=180,Réglages!$B$6,0))+IF(F198="",0,IF(F198&lt;0.1,Réglages!$B$7,IF(F198&lt;=0.25,Réglages!$B$8,0)))+IF(G198="",0,IF(Réglages!$B$17-G198&gt;=180,Réglages!$B$9,0))+IF(AND(C198&lt;&gt;"",DATEDIF(C198,Réglages!$B$17,"m")&lt;12,OR(E198="",E198&lt;C198)),Réglages!$B$10,0)+IF(H198="Oui",0,Réglages!$B$11)+IF(I198="Oui",Réglages!$B$12,0)+IF(J198="Oui",Réglages!$B$13,0))))</f>
        <v/>
      </c>
      <c r="N198" s="19" t="str">
        <f aca="false">IF(A198="","",IF(M198&gt;=Réglages!$B$15,"Élevé",IF(M198&gt;=Réglages!$B$16,"Moyen","Faible")))</f>
        <v/>
      </c>
      <c r="O198" s="20" t="str">
        <f aca="false">IF(A198="","",IF(N198="Élevé",IF(AND(L198&lt;&gt;"",L198&lt;=90),"Appeler cette semaine : renouvellement proche","Appel ou rencontre personnelle"),IF(N198="Moyen","Invitation ciblée et un avantage inutilisé","Communications habituelles")))</f>
        <v/>
      </c>
    </row>
    <row r="199" customFormat="false" ht="15" hidden="false" customHeight="false" outlineLevel="0" collapsed="false">
      <c r="A199" s="15"/>
      <c r="B199" s="15"/>
      <c r="C199" s="12"/>
      <c r="D199" s="12"/>
      <c r="E199" s="12"/>
      <c r="F199" s="16"/>
      <c r="G199" s="12"/>
      <c r="H199" s="15"/>
      <c r="I199" s="15"/>
      <c r="J199" s="15"/>
      <c r="K199" s="17" t="str">
        <f aca="false">IF(A199="","",IF(C199="","",DATEDIF(C199,Réglages!$B$17,"m")))</f>
        <v/>
      </c>
      <c r="L199" s="17" t="str">
        <f aca="false">IF(OR(A199="",D199=""),"",D199-Réglages!$B$17)</f>
        <v/>
      </c>
      <c r="M199" s="18" t="str">
        <f aca="false">IF(A199="","",MAX(0,MIN(100,IF(OR(E199="",Réglages!$B$17-E199&gt;=365),Réglages!$B$5,IF(Réglages!$B$17-E199&gt;=180,Réglages!$B$6,0))+IF(F199="",0,IF(F199&lt;0.1,Réglages!$B$7,IF(F199&lt;=0.25,Réglages!$B$8,0)))+IF(G199="",0,IF(Réglages!$B$17-G199&gt;=180,Réglages!$B$9,0))+IF(AND(C199&lt;&gt;"",DATEDIF(C199,Réglages!$B$17,"m")&lt;12,OR(E199="",E199&lt;C199)),Réglages!$B$10,0)+IF(H199="Oui",0,Réglages!$B$11)+IF(I199="Oui",Réglages!$B$12,0)+IF(J199="Oui",Réglages!$B$13,0))))</f>
        <v/>
      </c>
      <c r="N199" s="19" t="str">
        <f aca="false">IF(A199="","",IF(M199&gt;=Réglages!$B$15,"Élevé",IF(M199&gt;=Réglages!$B$16,"Moyen","Faible")))</f>
        <v/>
      </c>
      <c r="O199" s="20" t="str">
        <f aca="false">IF(A199="","",IF(N199="Élevé",IF(AND(L199&lt;&gt;"",L199&lt;=90),"Appeler cette semaine : renouvellement proche","Appel ou rencontre personnelle"),IF(N199="Moyen","Invitation ciblée et un avantage inutilisé","Communications habituelles")))</f>
        <v/>
      </c>
    </row>
    <row r="200" customFormat="false" ht="15" hidden="false" customHeight="false" outlineLevel="0" collapsed="false">
      <c r="A200" s="15"/>
      <c r="B200" s="15"/>
      <c r="C200" s="12"/>
      <c r="D200" s="12"/>
      <c r="E200" s="12"/>
      <c r="F200" s="16"/>
      <c r="G200" s="12"/>
      <c r="H200" s="15"/>
      <c r="I200" s="15"/>
      <c r="J200" s="15"/>
      <c r="K200" s="17" t="str">
        <f aca="false">IF(A200="","",IF(C200="","",DATEDIF(C200,Réglages!$B$17,"m")))</f>
        <v/>
      </c>
      <c r="L200" s="17" t="str">
        <f aca="false">IF(OR(A200="",D200=""),"",D200-Réglages!$B$17)</f>
        <v/>
      </c>
      <c r="M200" s="18" t="str">
        <f aca="false">IF(A200="","",MAX(0,MIN(100,IF(OR(E200="",Réglages!$B$17-E200&gt;=365),Réglages!$B$5,IF(Réglages!$B$17-E200&gt;=180,Réglages!$B$6,0))+IF(F200="",0,IF(F200&lt;0.1,Réglages!$B$7,IF(F200&lt;=0.25,Réglages!$B$8,0)))+IF(G200="",0,IF(Réglages!$B$17-G200&gt;=180,Réglages!$B$9,0))+IF(AND(C200&lt;&gt;"",DATEDIF(C200,Réglages!$B$17,"m")&lt;12,OR(E200="",E200&lt;C200)),Réglages!$B$10,0)+IF(H200="Oui",0,Réglages!$B$11)+IF(I200="Oui",Réglages!$B$12,0)+IF(J200="Oui",Réglages!$B$13,0))))</f>
        <v/>
      </c>
      <c r="N200" s="19" t="str">
        <f aca="false">IF(A200="","",IF(M200&gt;=Réglages!$B$15,"Élevé",IF(M200&gt;=Réglages!$B$16,"Moyen","Faible")))</f>
        <v/>
      </c>
      <c r="O200" s="20" t="str">
        <f aca="false">IF(A200="","",IF(N200="Élevé",IF(AND(L200&lt;&gt;"",L200&lt;=90),"Appeler cette semaine : renouvellement proche","Appel ou rencontre personnelle"),IF(N200="Moyen","Invitation ciblée et un avantage inutilisé","Communications habituelles")))</f>
        <v/>
      </c>
    </row>
    <row r="201" customFormat="false" ht="15" hidden="false" customHeight="false" outlineLevel="0" collapsed="false">
      <c r="A201" s="15"/>
      <c r="B201" s="15"/>
      <c r="C201" s="12"/>
      <c r="D201" s="12"/>
      <c r="E201" s="12"/>
      <c r="F201" s="16"/>
      <c r="G201" s="12"/>
      <c r="H201" s="15"/>
      <c r="I201" s="15"/>
      <c r="J201" s="15"/>
      <c r="K201" s="17" t="str">
        <f aca="false">IF(A201="","",IF(C201="","",DATEDIF(C201,Réglages!$B$17,"m")))</f>
        <v/>
      </c>
      <c r="L201" s="17" t="str">
        <f aca="false">IF(OR(A201="",D201=""),"",D201-Réglages!$B$17)</f>
        <v/>
      </c>
      <c r="M201" s="18" t="str">
        <f aca="false">IF(A201="","",MAX(0,MIN(100,IF(OR(E201="",Réglages!$B$17-E201&gt;=365),Réglages!$B$5,IF(Réglages!$B$17-E201&gt;=180,Réglages!$B$6,0))+IF(F201="",0,IF(F201&lt;0.1,Réglages!$B$7,IF(F201&lt;=0.25,Réglages!$B$8,0)))+IF(G201="",0,IF(Réglages!$B$17-G201&gt;=180,Réglages!$B$9,0))+IF(AND(C201&lt;&gt;"",DATEDIF(C201,Réglages!$B$17,"m")&lt;12,OR(E201="",E201&lt;C201)),Réglages!$B$10,0)+IF(H201="Oui",0,Réglages!$B$11)+IF(I201="Oui",Réglages!$B$12,0)+IF(J201="Oui",Réglages!$B$13,0))))</f>
        <v/>
      </c>
      <c r="N201" s="19" t="str">
        <f aca="false">IF(A201="","",IF(M201&gt;=Réglages!$B$15,"Élevé",IF(M201&gt;=Réglages!$B$16,"Moyen","Faible")))</f>
        <v/>
      </c>
      <c r="O201" s="20" t="str">
        <f aca="false">IF(A201="","",IF(N201="Élevé",IF(AND(L201&lt;&gt;"",L201&lt;=90),"Appeler cette semaine : renouvellement proche","Appel ou rencontre personnelle"),IF(N201="Moyen","Invitation ciblée et un avantage inutilisé","Communications habituelles")))</f>
        <v/>
      </c>
    </row>
    <row r="202" customFormat="false" ht="15" hidden="false" customHeight="false" outlineLevel="0" collapsed="false">
      <c r="A202" s="15"/>
      <c r="B202" s="15"/>
      <c r="C202" s="12"/>
      <c r="D202" s="12"/>
      <c r="E202" s="12"/>
      <c r="F202" s="16"/>
      <c r="G202" s="12"/>
      <c r="H202" s="15"/>
      <c r="I202" s="15"/>
      <c r="J202" s="15"/>
      <c r="K202" s="17" t="str">
        <f aca="false">IF(A202="","",IF(C202="","",DATEDIF(C202,Réglages!$B$17,"m")))</f>
        <v/>
      </c>
      <c r="L202" s="17" t="str">
        <f aca="false">IF(OR(A202="",D202=""),"",D202-Réglages!$B$17)</f>
        <v/>
      </c>
      <c r="M202" s="18" t="str">
        <f aca="false">IF(A202="","",MAX(0,MIN(100,IF(OR(E202="",Réglages!$B$17-E202&gt;=365),Réglages!$B$5,IF(Réglages!$B$17-E202&gt;=180,Réglages!$B$6,0))+IF(F202="",0,IF(F202&lt;0.1,Réglages!$B$7,IF(F202&lt;=0.25,Réglages!$B$8,0)))+IF(G202="",0,IF(Réglages!$B$17-G202&gt;=180,Réglages!$B$9,0))+IF(AND(C202&lt;&gt;"",DATEDIF(C202,Réglages!$B$17,"m")&lt;12,OR(E202="",E202&lt;C202)),Réglages!$B$10,0)+IF(H202="Oui",0,Réglages!$B$11)+IF(I202="Oui",Réglages!$B$12,0)+IF(J202="Oui",Réglages!$B$13,0))))</f>
        <v/>
      </c>
      <c r="N202" s="19" t="str">
        <f aca="false">IF(A202="","",IF(M202&gt;=Réglages!$B$15,"Élevé",IF(M202&gt;=Réglages!$B$16,"Moyen","Faible")))</f>
        <v/>
      </c>
      <c r="O202" s="20" t="str">
        <f aca="false">IF(A202="","",IF(N202="Élevé",IF(AND(L202&lt;&gt;"",L202&lt;=90),"Appeler cette semaine : renouvellement proche","Appel ou rencontre personnelle"),IF(N202="Moyen","Invitation ciblée et un avantage inutilisé","Communications habituelles")))</f>
        <v/>
      </c>
    </row>
    <row r="203" customFormat="false" ht="15" hidden="false" customHeight="false" outlineLevel="0" collapsed="false">
      <c r="A203" s="15"/>
      <c r="B203" s="15"/>
      <c r="C203" s="12"/>
      <c r="D203" s="12"/>
      <c r="E203" s="12"/>
      <c r="F203" s="16"/>
      <c r="G203" s="12"/>
      <c r="H203" s="15"/>
      <c r="I203" s="15"/>
      <c r="J203" s="15"/>
      <c r="K203" s="17" t="str">
        <f aca="false">IF(A203="","",IF(C203="","",DATEDIF(C203,Réglages!$B$17,"m")))</f>
        <v/>
      </c>
      <c r="L203" s="17" t="str">
        <f aca="false">IF(OR(A203="",D203=""),"",D203-Réglages!$B$17)</f>
        <v/>
      </c>
      <c r="M203" s="18" t="str">
        <f aca="false">IF(A203="","",MAX(0,MIN(100,IF(OR(E203="",Réglages!$B$17-E203&gt;=365),Réglages!$B$5,IF(Réglages!$B$17-E203&gt;=180,Réglages!$B$6,0))+IF(F203="",0,IF(F203&lt;0.1,Réglages!$B$7,IF(F203&lt;=0.25,Réglages!$B$8,0)))+IF(G203="",0,IF(Réglages!$B$17-G203&gt;=180,Réglages!$B$9,0))+IF(AND(C203&lt;&gt;"",DATEDIF(C203,Réglages!$B$17,"m")&lt;12,OR(E203="",E203&lt;C203)),Réglages!$B$10,0)+IF(H203="Oui",0,Réglages!$B$11)+IF(I203="Oui",Réglages!$B$12,0)+IF(J203="Oui",Réglages!$B$13,0))))</f>
        <v/>
      </c>
      <c r="N203" s="19" t="str">
        <f aca="false">IF(A203="","",IF(M203&gt;=Réglages!$B$15,"Élevé",IF(M203&gt;=Réglages!$B$16,"Moyen","Faible")))</f>
        <v/>
      </c>
      <c r="O203" s="20" t="str">
        <f aca="false">IF(A203="","",IF(N203="Élevé",IF(AND(L203&lt;&gt;"",L203&lt;=90),"Appeler cette semaine : renouvellement proche","Appel ou rencontre personnelle"),IF(N203="Moyen","Invitation ciblée et un avantage inutilisé","Communications habituelles")))</f>
        <v/>
      </c>
    </row>
    <row r="204" customFormat="false" ht="15" hidden="false" customHeight="false" outlineLevel="0" collapsed="false">
      <c r="A204" s="15"/>
      <c r="B204" s="15"/>
      <c r="C204" s="12"/>
      <c r="D204" s="12"/>
      <c r="E204" s="12"/>
      <c r="F204" s="16"/>
      <c r="G204" s="12"/>
      <c r="H204" s="15"/>
      <c r="I204" s="15"/>
      <c r="J204" s="15"/>
      <c r="K204" s="17" t="str">
        <f aca="false">IF(A204="","",IF(C204="","",DATEDIF(C204,Réglages!$B$17,"m")))</f>
        <v/>
      </c>
      <c r="L204" s="17" t="str">
        <f aca="false">IF(OR(A204="",D204=""),"",D204-Réglages!$B$17)</f>
        <v/>
      </c>
      <c r="M204" s="18" t="str">
        <f aca="false">IF(A204="","",MAX(0,MIN(100,IF(OR(E204="",Réglages!$B$17-E204&gt;=365),Réglages!$B$5,IF(Réglages!$B$17-E204&gt;=180,Réglages!$B$6,0))+IF(F204="",0,IF(F204&lt;0.1,Réglages!$B$7,IF(F204&lt;=0.25,Réglages!$B$8,0)))+IF(G204="",0,IF(Réglages!$B$17-G204&gt;=180,Réglages!$B$9,0))+IF(AND(C204&lt;&gt;"",DATEDIF(C204,Réglages!$B$17,"m")&lt;12,OR(E204="",E204&lt;C204)),Réglages!$B$10,0)+IF(H204="Oui",0,Réglages!$B$11)+IF(I204="Oui",Réglages!$B$12,0)+IF(J204="Oui",Réglages!$B$13,0))))</f>
        <v/>
      </c>
      <c r="N204" s="19" t="str">
        <f aca="false">IF(A204="","",IF(M204&gt;=Réglages!$B$15,"Élevé",IF(M204&gt;=Réglages!$B$16,"Moyen","Faible")))</f>
        <v/>
      </c>
      <c r="O204" s="20" t="str">
        <f aca="false">IF(A204="","",IF(N204="Élevé",IF(AND(L204&lt;&gt;"",L204&lt;=90),"Appeler cette semaine : renouvellement proche","Appel ou rencontre personnelle"),IF(N204="Moyen","Invitation ciblée et un avantage inutilisé","Communications habituelles")))</f>
        <v/>
      </c>
    </row>
    <row r="205" customFormat="false" ht="15" hidden="false" customHeight="false" outlineLevel="0" collapsed="false">
      <c r="A205" s="15"/>
      <c r="B205" s="15"/>
      <c r="C205" s="12"/>
      <c r="D205" s="12"/>
      <c r="E205" s="12"/>
      <c r="F205" s="16"/>
      <c r="G205" s="12"/>
      <c r="H205" s="15"/>
      <c r="I205" s="15"/>
      <c r="J205" s="15"/>
      <c r="K205" s="17" t="str">
        <f aca="false">IF(A205="","",IF(C205="","",DATEDIF(C205,Réglages!$B$17,"m")))</f>
        <v/>
      </c>
      <c r="L205" s="17" t="str">
        <f aca="false">IF(OR(A205="",D205=""),"",D205-Réglages!$B$17)</f>
        <v/>
      </c>
      <c r="M205" s="18" t="str">
        <f aca="false">IF(A205="","",MAX(0,MIN(100,IF(OR(E205="",Réglages!$B$17-E205&gt;=365),Réglages!$B$5,IF(Réglages!$B$17-E205&gt;=180,Réglages!$B$6,0))+IF(F205="",0,IF(F205&lt;0.1,Réglages!$B$7,IF(F205&lt;=0.25,Réglages!$B$8,0)))+IF(G205="",0,IF(Réglages!$B$17-G205&gt;=180,Réglages!$B$9,0))+IF(AND(C205&lt;&gt;"",DATEDIF(C205,Réglages!$B$17,"m")&lt;12,OR(E205="",E205&lt;C205)),Réglages!$B$10,0)+IF(H205="Oui",0,Réglages!$B$11)+IF(I205="Oui",Réglages!$B$12,0)+IF(J205="Oui",Réglages!$B$13,0))))</f>
        <v/>
      </c>
      <c r="N205" s="19" t="str">
        <f aca="false">IF(A205="","",IF(M205&gt;=Réglages!$B$15,"Élevé",IF(M205&gt;=Réglages!$B$16,"Moyen","Faible")))</f>
        <v/>
      </c>
      <c r="O205" s="20" t="str">
        <f aca="false">IF(A205="","",IF(N205="Élevé",IF(AND(L205&lt;&gt;"",L205&lt;=90),"Appeler cette semaine : renouvellement proche","Appel ou rencontre personnelle"),IF(N205="Moyen","Invitation ciblée et un avantage inutilisé","Communications habituelles")))</f>
        <v/>
      </c>
    </row>
    <row r="206" customFormat="false" ht="15" hidden="false" customHeight="false" outlineLevel="0" collapsed="false">
      <c r="A206" s="15"/>
      <c r="B206" s="15"/>
      <c r="C206" s="12"/>
      <c r="D206" s="12"/>
      <c r="E206" s="12"/>
      <c r="F206" s="16"/>
      <c r="G206" s="12"/>
      <c r="H206" s="15"/>
      <c r="I206" s="15"/>
      <c r="J206" s="15"/>
      <c r="K206" s="17" t="str">
        <f aca="false">IF(A206="","",IF(C206="","",DATEDIF(C206,Réglages!$B$17,"m")))</f>
        <v/>
      </c>
      <c r="L206" s="17" t="str">
        <f aca="false">IF(OR(A206="",D206=""),"",D206-Réglages!$B$17)</f>
        <v/>
      </c>
      <c r="M206" s="18" t="str">
        <f aca="false">IF(A206="","",MAX(0,MIN(100,IF(OR(E206="",Réglages!$B$17-E206&gt;=365),Réglages!$B$5,IF(Réglages!$B$17-E206&gt;=180,Réglages!$B$6,0))+IF(F206="",0,IF(F206&lt;0.1,Réglages!$B$7,IF(F206&lt;=0.25,Réglages!$B$8,0)))+IF(G206="",0,IF(Réglages!$B$17-G206&gt;=180,Réglages!$B$9,0))+IF(AND(C206&lt;&gt;"",DATEDIF(C206,Réglages!$B$17,"m")&lt;12,OR(E206="",E206&lt;C206)),Réglages!$B$10,0)+IF(H206="Oui",0,Réglages!$B$11)+IF(I206="Oui",Réglages!$B$12,0)+IF(J206="Oui",Réglages!$B$13,0))))</f>
        <v/>
      </c>
      <c r="N206" s="19" t="str">
        <f aca="false">IF(A206="","",IF(M206&gt;=Réglages!$B$15,"Élevé",IF(M206&gt;=Réglages!$B$16,"Moyen","Faible")))</f>
        <v/>
      </c>
      <c r="O206" s="20" t="str">
        <f aca="false">IF(A206="","",IF(N206="Élevé",IF(AND(L206&lt;&gt;"",L206&lt;=90),"Appeler cette semaine : renouvellement proche","Appel ou rencontre personnelle"),IF(N206="Moyen","Invitation ciblée et un avantage inutilisé","Communications habituelles")))</f>
        <v/>
      </c>
    </row>
    <row r="207" customFormat="false" ht="15" hidden="false" customHeight="false" outlineLevel="0" collapsed="false">
      <c r="A207" s="15"/>
      <c r="B207" s="15"/>
      <c r="C207" s="12"/>
      <c r="D207" s="12"/>
      <c r="E207" s="12"/>
      <c r="F207" s="16"/>
      <c r="G207" s="12"/>
      <c r="H207" s="15"/>
      <c r="I207" s="15"/>
      <c r="J207" s="15"/>
      <c r="K207" s="17" t="str">
        <f aca="false">IF(A207="","",IF(C207="","",DATEDIF(C207,Réglages!$B$17,"m")))</f>
        <v/>
      </c>
      <c r="L207" s="17" t="str">
        <f aca="false">IF(OR(A207="",D207=""),"",D207-Réglages!$B$17)</f>
        <v/>
      </c>
      <c r="M207" s="18" t="str">
        <f aca="false">IF(A207="","",MAX(0,MIN(100,IF(OR(E207="",Réglages!$B$17-E207&gt;=365),Réglages!$B$5,IF(Réglages!$B$17-E207&gt;=180,Réglages!$B$6,0))+IF(F207="",0,IF(F207&lt;0.1,Réglages!$B$7,IF(F207&lt;=0.25,Réglages!$B$8,0)))+IF(G207="",0,IF(Réglages!$B$17-G207&gt;=180,Réglages!$B$9,0))+IF(AND(C207&lt;&gt;"",DATEDIF(C207,Réglages!$B$17,"m")&lt;12,OR(E207="",E207&lt;C207)),Réglages!$B$10,0)+IF(H207="Oui",0,Réglages!$B$11)+IF(I207="Oui",Réglages!$B$12,0)+IF(J207="Oui",Réglages!$B$13,0))))</f>
        <v/>
      </c>
      <c r="N207" s="19" t="str">
        <f aca="false">IF(A207="","",IF(M207&gt;=Réglages!$B$15,"Élevé",IF(M207&gt;=Réglages!$B$16,"Moyen","Faible")))</f>
        <v/>
      </c>
      <c r="O207" s="20" t="str">
        <f aca="false">IF(A207="","",IF(N207="Élevé",IF(AND(L207&lt;&gt;"",L207&lt;=90),"Appeler cette semaine : renouvellement proche","Appel ou rencontre personnelle"),IF(N207="Moyen","Invitation ciblée et un avantage inutilisé","Communications habituelles")))</f>
        <v/>
      </c>
    </row>
    <row r="208" customFormat="false" ht="15" hidden="false" customHeight="false" outlineLevel="0" collapsed="false">
      <c r="A208" s="15"/>
      <c r="B208" s="15"/>
      <c r="C208" s="12"/>
      <c r="D208" s="12"/>
      <c r="E208" s="12"/>
      <c r="F208" s="16"/>
      <c r="G208" s="12"/>
      <c r="H208" s="15"/>
      <c r="I208" s="15"/>
      <c r="J208" s="15"/>
      <c r="K208" s="17" t="str">
        <f aca="false">IF(A208="","",IF(C208="","",DATEDIF(C208,Réglages!$B$17,"m")))</f>
        <v/>
      </c>
      <c r="L208" s="17" t="str">
        <f aca="false">IF(OR(A208="",D208=""),"",D208-Réglages!$B$17)</f>
        <v/>
      </c>
      <c r="M208" s="18" t="str">
        <f aca="false">IF(A208="","",MAX(0,MIN(100,IF(OR(E208="",Réglages!$B$17-E208&gt;=365),Réglages!$B$5,IF(Réglages!$B$17-E208&gt;=180,Réglages!$B$6,0))+IF(F208="",0,IF(F208&lt;0.1,Réglages!$B$7,IF(F208&lt;=0.25,Réglages!$B$8,0)))+IF(G208="",0,IF(Réglages!$B$17-G208&gt;=180,Réglages!$B$9,0))+IF(AND(C208&lt;&gt;"",DATEDIF(C208,Réglages!$B$17,"m")&lt;12,OR(E208="",E208&lt;C208)),Réglages!$B$10,0)+IF(H208="Oui",0,Réglages!$B$11)+IF(I208="Oui",Réglages!$B$12,0)+IF(J208="Oui",Réglages!$B$13,0))))</f>
        <v/>
      </c>
      <c r="N208" s="19" t="str">
        <f aca="false">IF(A208="","",IF(M208&gt;=Réglages!$B$15,"Élevé",IF(M208&gt;=Réglages!$B$16,"Moyen","Faible")))</f>
        <v/>
      </c>
      <c r="O208" s="20" t="str">
        <f aca="false">IF(A208="","",IF(N208="Élevé",IF(AND(L208&lt;&gt;"",L208&lt;=90),"Appeler cette semaine : renouvellement proche","Appel ou rencontre personnelle"),IF(N208="Moyen","Invitation ciblée et un avantage inutilisé","Communications habituelles")))</f>
        <v/>
      </c>
    </row>
    <row r="209" customFormat="false" ht="15" hidden="false" customHeight="false" outlineLevel="0" collapsed="false">
      <c r="A209" s="15"/>
      <c r="B209" s="15"/>
      <c r="C209" s="12"/>
      <c r="D209" s="12"/>
      <c r="E209" s="12"/>
      <c r="F209" s="16"/>
      <c r="G209" s="12"/>
      <c r="H209" s="15"/>
      <c r="I209" s="15"/>
      <c r="J209" s="15"/>
      <c r="K209" s="17" t="str">
        <f aca="false">IF(A209="","",IF(C209="","",DATEDIF(C209,Réglages!$B$17,"m")))</f>
        <v/>
      </c>
      <c r="L209" s="17" t="str">
        <f aca="false">IF(OR(A209="",D209=""),"",D209-Réglages!$B$17)</f>
        <v/>
      </c>
      <c r="M209" s="18" t="str">
        <f aca="false">IF(A209="","",MAX(0,MIN(100,IF(OR(E209="",Réglages!$B$17-E209&gt;=365),Réglages!$B$5,IF(Réglages!$B$17-E209&gt;=180,Réglages!$B$6,0))+IF(F209="",0,IF(F209&lt;0.1,Réglages!$B$7,IF(F209&lt;=0.25,Réglages!$B$8,0)))+IF(G209="",0,IF(Réglages!$B$17-G209&gt;=180,Réglages!$B$9,0))+IF(AND(C209&lt;&gt;"",DATEDIF(C209,Réglages!$B$17,"m")&lt;12,OR(E209="",E209&lt;C209)),Réglages!$B$10,0)+IF(H209="Oui",0,Réglages!$B$11)+IF(I209="Oui",Réglages!$B$12,0)+IF(J209="Oui",Réglages!$B$13,0))))</f>
        <v/>
      </c>
      <c r="N209" s="19" t="str">
        <f aca="false">IF(A209="","",IF(M209&gt;=Réglages!$B$15,"Élevé",IF(M209&gt;=Réglages!$B$16,"Moyen","Faible")))</f>
        <v/>
      </c>
      <c r="O209" s="20" t="str">
        <f aca="false">IF(A209="","",IF(N209="Élevé",IF(AND(L209&lt;&gt;"",L209&lt;=90),"Appeler cette semaine : renouvellement proche","Appel ou rencontre personnelle"),IF(N209="Moyen","Invitation ciblée et un avantage inutilisé","Communications habituelles")))</f>
        <v/>
      </c>
    </row>
    <row r="210" customFormat="false" ht="15" hidden="false" customHeight="false" outlineLevel="0" collapsed="false">
      <c r="A210" s="15"/>
      <c r="B210" s="15"/>
      <c r="C210" s="12"/>
      <c r="D210" s="12"/>
      <c r="E210" s="12"/>
      <c r="F210" s="16"/>
      <c r="G210" s="12"/>
      <c r="H210" s="15"/>
      <c r="I210" s="15"/>
      <c r="J210" s="15"/>
      <c r="K210" s="17" t="str">
        <f aca="false">IF(A210="","",IF(C210="","",DATEDIF(C210,Réglages!$B$17,"m")))</f>
        <v/>
      </c>
      <c r="L210" s="17" t="str">
        <f aca="false">IF(OR(A210="",D210=""),"",D210-Réglages!$B$17)</f>
        <v/>
      </c>
      <c r="M210" s="18" t="str">
        <f aca="false">IF(A210="","",MAX(0,MIN(100,IF(OR(E210="",Réglages!$B$17-E210&gt;=365),Réglages!$B$5,IF(Réglages!$B$17-E210&gt;=180,Réglages!$B$6,0))+IF(F210="",0,IF(F210&lt;0.1,Réglages!$B$7,IF(F210&lt;=0.25,Réglages!$B$8,0)))+IF(G210="",0,IF(Réglages!$B$17-G210&gt;=180,Réglages!$B$9,0))+IF(AND(C210&lt;&gt;"",DATEDIF(C210,Réglages!$B$17,"m")&lt;12,OR(E210="",E210&lt;C210)),Réglages!$B$10,0)+IF(H210="Oui",0,Réglages!$B$11)+IF(I210="Oui",Réglages!$B$12,0)+IF(J210="Oui",Réglages!$B$13,0))))</f>
        <v/>
      </c>
      <c r="N210" s="19" t="str">
        <f aca="false">IF(A210="","",IF(M210&gt;=Réglages!$B$15,"Élevé",IF(M210&gt;=Réglages!$B$16,"Moyen","Faible")))</f>
        <v/>
      </c>
      <c r="O210" s="20" t="str">
        <f aca="false">IF(A210="","",IF(N210="Élevé",IF(AND(L210&lt;&gt;"",L210&lt;=90),"Appeler cette semaine : renouvellement proche","Appel ou rencontre personnelle"),IF(N210="Moyen","Invitation ciblée et un avantage inutilisé","Communications habituelles")))</f>
        <v/>
      </c>
    </row>
    <row r="211" customFormat="false" ht="15" hidden="false" customHeight="false" outlineLevel="0" collapsed="false">
      <c r="A211" s="15"/>
      <c r="B211" s="15"/>
      <c r="C211" s="12"/>
      <c r="D211" s="12"/>
      <c r="E211" s="12"/>
      <c r="F211" s="16"/>
      <c r="G211" s="12"/>
      <c r="H211" s="15"/>
      <c r="I211" s="15"/>
      <c r="J211" s="15"/>
      <c r="K211" s="17" t="str">
        <f aca="false">IF(A211="","",IF(C211="","",DATEDIF(C211,Réglages!$B$17,"m")))</f>
        <v/>
      </c>
      <c r="L211" s="17" t="str">
        <f aca="false">IF(OR(A211="",D211=""),"",D211-Réglages!$B$17)</f>
        <v/>
      </c>
      <c r="M211" s="18" t="str">
        <f aca="false">IF(A211="","",MAX(0,MIN(100,IF(OR(E211="",Réglages!$B$17-E211&gt;=365),Réglages!$B$5,IF(Réglages!$B$17-E211&gt;=180,Réglages!$B$6,0))+IF(F211="",0,IF(F211&lt;0.1,Réglages!$B$7,IF(F211&lt;=0.25,Réglages!$B$8,0)))+IF(G211="",0,IF(Réglages!$B$17-G211&gt;=180,Réglages!$B$9,0))+IF(AND(C211&lt;&gt;"",DATEDIF(C211,Réglages!$B$17,"m")&lt;12,OR(E211="",E211&lt;C211)),Réglages!$B$10,0)+IF(H211="Oui",0,Réglages!$B$11)+IF(I211="Oui",Réglages!$B$12,0)+IF(J211="Oui",Réglages!$B$13,0))))</f>
        <v/>
      </c>
      <c r="N211" s="19" t="str">
        <f aca="false">IF(A211="","",IF(M211&gt;=Réglages!$B$15,"Élevé",IF(M211&gt;=Réglages!$B$16,"Moyen","Faible")))</f>
        <v/>
      </c>
      <c r="O211" s="20" t="str">
        <f aca="false">IF(A211="","",IF(N211="Élevé",IF(AND(L211&lt;&gt;"",L211&lt;=90),"Appeler cette semaine : renouvellement proche","Appel ou rencontre personnelle"),IF(N211="Moyen","Invitation ciblée et un avantage inutilisé","Communications habituelles")))</f>
        <v/>
      </c>
    </row>
    <row r="212" customFormat="false" ht="15" hidden="false" customHeight="false" outlineLevel="0" collapsed="false">
      <c r="A212" s="15"/>
      <c r="B212" s="15"/>
      <c r="C212" s="12"/>
      <c r="D212" s="12"/>
      <c r="E212" s="12"/>
      <c r="F212" s="16"/>
      <c r="G212" s="12"/>
      <c r="H212" s="15"/>
      <c r="I212" s="15"/>
      <c r="J212" s="15"/>
      <c r="K212" s="17" t="str">
        <f aca="false">IF(A212="","",IF(C212="","",DATEDIF(C212,Réglages!$B$17,"m")))</f>
        <v/>
      </c>
      <c r="L212" s="17" t="str">
        <f aca="false">IF(OR(A212="",D212=""),"",D212-Réglages!$B$17)</f>
        <v/>
      </c>
      <c r="M212" s="18" t="str">
        <f aca="false">IF(A212="","",MAX(0,MIN(100,IF(OR(E212="",Réglages!$B$17-E212&gt;=365),Réglages!$B$5,IF(Réglages!$B$17-E212&gt;=180,Réglages!$B$6,0))+IF(F212="",0,IF(F212&lt;0.1,Réglages!$B$7,IF(F212&lt;=0.25,Réglages!$B$8,0)))+IF(G212="",0,IF(Réglages!$B$17-G212&gt;=180,Réglages!$B$9,0))+IF(AND(C212&lt;&gt;"",DATEDIF(C212,Réglages!$B$17,"m")&lt;12,OR(E212="",E212&lt;C212)),Réglages!$B$10,0)+IF(H212="Oui",0,Réglages!$B$11)+IF(I212="Oui",Réglages!$B$12,0)+IF(J212="Oui",Réglages!$B$13,0))))</f>
        <v/>
      </c>
      <c r="N212" s="19" t="str">
        <f aca="false">IF(A212="","",IF(M212&gt;=Réglages!$B$15,"Élevé",IF(M212&gt;=Réglages!$B$16,"Moyen","Faible")))</f>
        <v/>
      </c>
      <c r="O212" s="20" t="str">
        <f aca="false">IF(A212="","",IF(N212="Élevé",IF(AND(L212&lt;&gt;"",L212&lt;=90),"Appeler cette semaine : renouvellement proche","Appel ou rencontre personnelle"),IF(N212="Moyen","Invitation ciblée et un avantage inutilisé","Communications habituelles")))</f>
        <v/>
      </c>
    </row>
    <row r="213" customFormat="false" ht="15" hidden="false" customHeight="false" outlineLevel="0" collapsed="false">
      <c r="A213" s="15"/>
      <c r="B213" s="15"/>
      <c r="C213" s="12"/>
      <c r="D213" s="12"/>
      <c r="E213" s="12"/>
      <c r="F213" s="16"/>
      <c r="G213" s="12"/>
      <c r="H213" s="15"/>
      <c r="I213" s="15"/>
      <c r="J213" s="15"/>
      <c r="K213" s="17" t="str">
        <f aca="false">IF(A213="","",IF(C213="","",DATEDIF(C213,Réglages!$B$17,"m")))</f>
        <v/>
      </c>
      <c r="L213" s="17" t="str">
        <f aca="false">IF(OR(A213="",D213=""),"",D213-Réglages!$B$17)</f>
        <v/>
      </c>
      <c r="M213" s="18" t="str">
        <f aca="false">IF(A213="","",MAX(0,MIN(100,IF(OR(E213="",Réglages!$B$17-E213&gt;=365),Réglages!$B$5,IF(Réglages!$B$17-E213&gt;=180,Réglages!$B$6,0))+IF(F213="",0,IF(F213&lt;0.1,Réglages!$B$7,IF(F213&lt;=0.25,Réglages!$B$8,0)))+IF(G213="",0,IF(Réglages!$B$17-G213&gt;=180,Réglages!$B$9,0))+IF(AND(C213&lt;&gt;"",DATEDIF(C213,Réglages!$B$17,"m")&lt;12,OR(E213="",E213&lt;C213)),Réglages!$B$10,0)+IF(H213="Oui",0,Réglages!$B$11)+IF(I213="Oui",Réglages!$B$12,0)+IF(J213="Oui",Réglages!$B$13,0))))</f>
        <v/>
      </c>
      <c r="N213" s="19" t="str">
        <f aca="false">IF(A213="","",IF(M213&gt;=Réglages!$B$15,"Élevé",IF(M213&gt;=Réglages!$B$16,"Moyen","Faible")))</f>
        <v/>
      </c>
      <c r="O213" s="20" t="str">
        <f aca="false">IF(A213="","",IF(N213="Élevé",IF(AND(L213&lt;&gt;"",L213&lt;=90),"Appeler cette semaine : renouvellement proche","Appel ou rencontre personnelle"),IF(N213="Moyen","Invitation ciblée et un avantage inutilisé","Communications habituelles")))</f>
        <v/>
      </c>
    </row>
    <row r="214" customFormat="false" ht="15" hidden="false" customHeight="false" outlineLevel="0" collapsed="false">
      <c r="A214" s="15"/>
      <c r="B214" s="15"/>
      <c r="C214" s="12"/>
      <c r="D214" s="12"/>
      <c r="E214" s="12"/>
      <c r="F214" s="16"/>
      <c r="G214" s="12"/>
      <c r="H214" s="15"/>
      <c r="I214" s="15"/>
      <c r="J214" s="15"/>
      <c r="K214" s="17" t="str">
        <f aca="false">IF(A214="","",IF(C214="","",DATEDIF(C214,Réglages!$B$17,"m")))</f>
        <v/>
      </c>
      <c r="L214" s="17" t="str">
        <f aca="false">IF(OR(A214="",D214=""),"",D214-Réglages!$B$17)</f>
        <v/>
      </c>
      <c r="M214" s="18" t="str">
        <f aca="false">IF(A214="","",MAX(0,MIN(100,IF(OR(E214="",Réglages!$B$17-E214&gt;=365),Réglages!$B$5,IF(Réglages!$B$17-E214&gt;=180,Réglages!$B$6,0))+IF(F214="",0,IF(F214&lt;0.1,Réglages!$B$7,IF(F214&lt;=0.25,Réglages!$B$8,0)))+IF(G214="",0,IF(Réglages!$B$17-G214&gt;=180,Réglages!$B$9,0))+IF(AND(C214&lt;&gt;"",DATEDIF(C214,Réglages!$B$17,"m")&lt;12,OR(E214="",E214&lt;C214)),Réglages!$B$10,0)+IF(H214="Oui",0,Réglages!$B$11)+IF(I214="Oui",Réglages!$B$12,0)+IF(J214="Oui",Réglages!$B$13,0))))</f>
        <v/>
      </c>
      <c r="N214" s="19" t="str">
        <f aca="false">IF(A214="","",IF(M214&gt;=Réglages!$B$15,"Élevé",IF(M214&gt;=Réglages!$B$16,"Moyen","Faible")))</f>
        <v/>
      </c>
      <c r="O214" s="20" t="str">
        <f aca="false">IF(A214="","",IF(N214="Élevé",IF(AND(L214&lt;&gt;"",L214&lt;=90),"Appeler cette semaine : renouvellement proche","Appel ou rencontre personnelle"),IF(N214="Moyen","Invitation ciblée et un avantage inutilisé","Communications habituelles")))</f>
        <v/>
      </c>
    </row>
    <row r="215" customFormat="false" ht="15" hidden="false" customHeight="false" outlineLevel="0" collapsed="false">
      <c r="A215" s="15"/>
      <c r="B215" s="15"/>
      <c r="C215" s="12"/>
      <c r="D215" s="12"/>
      <c r="E215" s="12"/>
      <c r="F215" s="16"/>
      <c r="G215" s="12"/>
      <c r="H215" s="15"/>
      <c r="I215" s="15"/>
      <c r="J215" s="15"/>
      <c r="K215" s="17" t="str">
        <f aca="false">IF(A215="","",IF(C215="","",DATEDIF(C215,Réglages!$B$17,"m")))</f>
        <v/>
      </c>
      <c r="L215" s="17" t="str">
        <f aca="false">IF(OR(A215="",D215=""),"",D215-Réglages!$B$17)</f>
        <v/>
      </c>
      <c r="M215" s="18" t="str">
        <f aca="false">IF(A215="","",MAX(0,MIN(100,IF(OR(E215="",Réglages!$B$17-E215&gt;=365),Réglages!$B$5,IF(Réglages!$B$17-E215&gt;=180,Réglages!$B$6,0))+IF(F215="",0,IF(F215&lt;0.1,Réglages!$B$7,IF(F215&lt;=0.25,Réglages!$B$8,0)))+IF(G215="",0,IF(Réglages!$B$17-G215&gt;=180,Réglages!$B$9,0))+IF(AND(C215&lt;&gt;"",DATEDIF(C215,Réglages!$B$17,"m")&lt;12,OR(E215="",E215&lt;C215)),Réglages!$B$10,0)+IF(H215="Oui",0,Réglages!$B$11)+IF(I215="Oui",Réglages!$B$12,0)+IF(J215="Oui",Réglages!$B$13,0))))</f>
        <v/>
      </c>
      <c r="N215" s="19" t="str">
        <f aca="false">IF(A215="","",IF(M215&gt;=Réglages!$B$15,"Élevé",IF(M215&gt;=Réglages!$B$16,"Moyen","Faible")))</f>
        <v/>
      </c>
      <c r="O215" s="20" t="str">
        <f aca="false">IF(A215="","",IF(N215="Élevé",IF(AND(L215&lt;&gt;"",L215&lt;=90),"Appeler cette semaine : renouvellement proche","Appel ou rencontre personnelle"),IF(N215="Moyen","Invitation ciblée et un avantage inutilisé","Communications habituelles")))</f>
        <v/>
      </c>
    </row>
    <row r="216" customFormat="false" ht="15" hidden="false" customHeight="false" outlineLevel="0" collapsed="false">
      <c r="A216" s="15"/>
      <c r="B216" s="15"/>
      <c r="C216" s="12"/>
      <c r="D216" s="12"/>
      <c r="E216" s="12"/>
      <c r="F216" s="16"/>
      <c r="G216" s="12"/>
      <c r="H216" s="15"/>
      <c r="I216" s="15"/>
      <c r="J216" s="15"/>
      <c r="K216" s="17" t="str">
        <f aca="false">IF(A216="","",IF(C216="","",DATEDIF(C216,Réglages!$B$17,"m")))</f>
        <v/>
      </c>
      <c r="L216" s="17" t="str">
        <f aca="false">IF(OR(A216="",D216=""),"",D216-Réglages!$B$17)</f>
        <v/>
      </c>
      <c r="M216" s="18" t="str">
        <f aca="false">IF(A216="","",MAX(0,MIN(100,IF(OR(E216="",Réglages!$B$17-E216&gt;=365),Réglages!$B$5,IF(Réglages!$B$17-E216&gt;=180,Réglages!$B$6,0))+IF(F216="",0,IF(F216&lt;0.1,Réglages!$B$7,IF(F216&lt;=0.25,Réglages!$B$8,0)))+IF(G216="",0,IF(Réglages!$B$17-G216&gt;=180,Réglages!$B$9,0))+IF(AND(C216&lt;&gt;"",DATEDIF(C216,Réglages!$B$17,"m")&lt;12,OR(E216="",E216&lt;C216)),Réglages!$B$10,0)+IF(H216="Oui",0,Réglages!$B$11)+IF(I216="Oui",Réglages!$B$12,0)+IF(J216="Oui",Réglages!$B$13,0))))</f>
        <v/>
      </c>
      <c r="N216" s="19" t="str">
        <f aca="false">IF(A216="","",IF(M216&gt;=Réglages!$B$15,"Élevé",IF(M216&gt;=Réglages!$B$16,"Moyen","Faible")))</f>
        <v/>
      </c>
      <c r="O216" s="20" t="str">
        <f aca="false">IF(A216="","",IF(N216="Élevé",IF(AND(L216&lt;&gt;"",L216&lt;=90),"Appeler cette semaine : renouvellement proche","Appel ou rencontre personnelle"),IF(N216="Moyen","Invitation ciblée et un avantage inutilisé","Communications habituelles")))</f>
        <v/>
      </c>
    </row>
    <row r="217" customFormat="false" ht="15" hidden="false" customHeight="false" outlineLevel="0" collapsed="false">
      <c r="A217" s="15"/>
      <c r="B217" s="15"/>
      <c r="C217" s="12"/>
      <c r="D217" s="12"/>
      <c r="E217" s="12"/>
      <c r="F217" s="16"/>
      <c r="G217" s="12"/>
      <c r="H217" s="15"/>
      <c r="I217" s="15"/>
      <c r="J217" s="15"/>
      <c r="K217" s="17" t="str">
        <f aca="false">IF(A217="","",IF(C217="","",DATEDIF(C217,Réglages!$B$17,"m")))</f>
        <v/>
      </c>
      <c r="L217" s="17" t="str">
        <f aca="false">IF(OR(A217="",D217=""),"",D217-Réglages!$B$17)</f>
        <v/>
      </c>
      <c r="M217" s="18" t="str">
        <f aca="false">IF(A217="","",MAX(0,MIN(100,IF(OR(E217="",Réglages!$B$17-E217&gt;=365),Réglages!$B$5,IF(Réglages!$B$17-E217&gt;=180,Réglages!$B$6,0))+IF(F217="",0,IF(F217&lt;0.1,Réglages!$B$7,IF(F217&lt;=0.25,Réglages!$B$8,0)))+IF(G217="",0,IF(Réglages!$B$17-G217&gt;=180,Réglages!$B$9,0))+IF(AND(C217&lt;&gt;"",DATEDIF(C217,Réglages!$B$17,"m")&lt;12,OR(E217="",E217&lt;C217)),Réglages!$B$10,0)+IF(H217="Oui",0,Réglages!$B$11)+IF(I217="Oui",Réglages!$B$12,0)+IF(J217="Oui",Réglages!$B$13,0))))</f>
        <v/>
      </c>
      <c r="N217" s="19" t="str">
        <f aca="false">IF(A217="","",IF(M217&gt;=Réglages!$B$15,"Élevé",IF(M217&gt;=Réglages!$B$16,"Moyen","Faible")))</f>
        <v/>
      </c>
      <c r="O217" s="20" t="str">
        <f aca="false">IF(A217="","",IF(N217="Élevé",IF(AND(L217&lt;&gt;"",L217&lt;=90),"Appeler cette semaine : renouvellement proche","Appel ou rencontre personnelle"),IF(N217="Moyen","Invitation ciblée et un avantage inutilisé","Communications habituelles")))</f>
        <v/>
      </c>
    </row>
    <row r="218" customFormat="false" ht="15" hidden="false" customHeight="false" outlineLevel="0" collapsed="false">
      <c r="A218" s="15"/>
      <c r="B218" s="15"/>
      <c r="C218" s="12"/>
      <c r="D218" s="12"/>
      <c r="E218" s="12"/>
      <c r="F218" s="16"/>
      <c r="G218" s="12"/>
      <c r="H218" s="15"/>
      <c r="I218" s="15"/>
      <c r="J218" s="15"/>
      <c r="K218" s="17" t="str">
        <f aca="false">IF(A218="","",IF(C218="","",DATEDIF(C218,Réglages!$B$17,"m")))</f>
        <v/>
      </c>
      <c r="L218" s="17" t="str">
        <f aca="false">IF(OR(A218="",D218=""),"",D218-Réglages!$B$17)</f>
        <v/>
      </c>
      <c r="M218" s="18" t="str">
        <f aca="false">IF(A218="","",MAX(0,MIN(100,IF(OR(E218="",Réglages!$B$17-E218&gt;=365),Réglages!$B$5,IF(Réglages!$B$17-E218&gt;=180,Réglages!$B$6,0))+IF(F218="",0,IF(F218&lt;0.1,Réglages!$B$7,IF(F218&lt;=0.25,Réglages!$B$8,0)))+IF(G218="",0,IF(Réglages!$B$17-G218&gt;=180,Réglages!$B$9,0))+IF(AND(C218&lt;&gt;"",DATEDIF(C218,Réglages!$B$17,"m")&lt;12,OR(E218="",E218&lt;C218)),Réglages!$B$10,0)+IF(H218="Oui",0,Réglages!$B$11)+IF(I218="Oui",Réglages!$B$12,0)+IF(J218="Oui",Réglages!$B$13,0))))</f>
        <v/>
      </c>
      <c r="N218" s="19" t="str">
        <f aca="false">IF(A218="","",IF(M218&gt;=Réglages!$B$15,"Élevé",IF(M218&gt;=Réglages!$B$16,"Moyen","Faible")))</f>
        <v/>
      </c>
      <c r="O218" s="20" t="str">
        <f aca="false">IF(A218="","",IF(N218="Élevé",IF(AND(L218&lt;&gt;"",L218&lt;=90),"Appeler cette semaine : renouvellement proche","Appel ou rencontre personnelle"),IF(N218="Moyen","Invitation ciblée et un avantage inutilisé","Communications habituelles")))</f>
        <v/>
      </c>
    </row>
    <row r="219" customFormat="false" ht="15" hidden="false" customHeight="false" outlineLevel="0" collapsed="false">
      <c r="A219" s="15"/>
      <c r="B219" s="15"/>
      <c r="C219" s="12"/>
      <c r="D219" s="12"/>
      <c r="E219" s="12"/>
      <c r="F219" s="16"/>
      <c r="G219" s="12"/>
      <c r="H219" s="15"/>
      <c r="I219" s="15"/>
      <c r="J219" s="15"/>
      <c r="K219" s="17" t="str">
        <f aca="false">IF(A219="","",IF(C219="","",DATEDIF(C219,Réglages!$B$17,"m")))</f>
        <v/>
      </c>
      <c r="L219" s="17" t="str">
        <f aca="false">IF(OR(A219="",D219=""),"",D219-Réglages!$B$17)</f>
        <v/>
      </c>
      <c r="M219" s="18" t="str">
        <f aca="false">IF(A219="","",MAX(0,MIN(100,IF(OR(E219="",Réglages!$B$17-E219&gt;=365),Réglages!$B$5,IF(Réglages!$B$17-E219&gt;=180,Réglages!$B$6,0))+IF(F219="",0,IF(F219&lt;0.1,Réglages!$B$7,IF(F219&lt;=0.25,Réglages!$B$8,0)))+IF(G219="",0,IF(Réglages!$B$17-G219&gt;=180,Réglages!$B$9,0))+IF(AND(C219&lt;&gt;"",DATEDIF(C219,Réglages!$B$17,"m")&lt;12,OR(E219="",E219&lt;C219)),Réglages!$B$10,0)+IF(H219="Oui",0,Réglages!$B$11)+IF(I219="Oui",Réglages!$B$12,0)+IF(J219="Oui",Réglages!$B$13,0))))</f>
        <v/>
      </c>
      <c r="N219" s="19" t="str">
        <f aca="false">IF(A219="","",IF(M219&gt;=Réglages!$B$15,"Élevé",IF(M219&gt;=Réglages!$B$16,"Moyen","Faible")))</f>
        <v/>
      </c>
      <c r="O219" s="20" t="str">
        <f aca="false">IF(A219="","",IF(N219="Élevé",IF(AND(L219&lt;&gt;"",L219&lt;=90),"Appeler cette semaine : renouvellement proche","Appel ou rencontre personnelle"),IF(N219="Moyen","Invitation ciblée et un avantage inutilisé","Communications habituelles")))</f>
        <v/>
      </c>
    </row>
    <row r="220" customFormat="false" ht="15" hidden="false" customHeight="false" outlineLevel="0" collapsed="false">
      <c r="A220" s="15"/>
      <c r="B220" s="15"/>
      <c r="C220" s="12"/>
      <c r="D220" s="12"/>
      <c r="E220" s="12"/>
      <c r="F220" s="16"/>
      <c r="G220" s="12"/>
      <c r="H220" s="15"/>
      <c r="I220" s="15"/>
      <c r="J220" s="15"/>
      <c r="K220" s="17" t="str">
        <f aca="false">IF(A220="","",IF(C220="","",DATEDIF(C220,Réglages!$B$17,"m")))</f>
        <v/>
      </c>
      <c r="L220" s="17" t="str">
        <f aca="false">IF(OR(A220="",D220=""),"",D220-Réglages!$B$17)</f>
        <v/>
      </c>
      <c r="M220" s="18" t="str">
        <f aca="false">IF(A220="","",MAX(0,MIN(100,IF(OR(E220="",Réglages!$B$17-E220&gt;=365),Réglages!$B$5,IF(Réglages!$B$17-E220&gt;=180,Réglages!$B$6,0))+IF(F220="",0,IF(F220&lt;0.1,Réglages!$B$7,IF(F220&lt;=0.25,Réglages!$B$8,0)))+IF(G220="",0,IF(Réglages!$B$17-G220&gt;=180,Réglages!$B$9,0))+IF(AND(C220&lt;&gt;"",DATEDIF(C220,Réglages!$B$17,"m")&lt;12,OR(E220="",E220&lt;C220)),Réglages!$B$10,0)+IF(H220="Oui",0,Réglages!$B$11)+IF(I220="Oui",Réglages!$B$12,0)+IF(J220="Oui",Réglages!$B$13,0))))</f>
        <v/>
      </c>
      <c r="N220" s="19" t="str">
        <f aca="false">IF(A220="","",IF(M220&gt;=Réglages!$B$15,"Élevé",IF(M220&gt;=Réglages!$B$16,"Moyen","Faible")))</f>
        <v/>
      </c>
      <c r="O220" s="20" t="str">
        <f aca="false">IF(A220="","",IF(N220="Élevé",IF(AND(L220&lt;&gt;"",L220&lt;=90),"Appeler cette semaine : renouvellement proche","Appel ou rencontre personnelle"),IF(N220="Moyen","Invitation ciblée et un avantage inutilisé","Communications habituelles")))</f>
        <v/>
      </c>
    </row>
    <row r="221" customFormat="false" ht="15" hidden="false" customHeight="false" outlineLevel="0" collapsed="false">
      <c r="A221" s="15"/>
      <c r="B221" s="15"/>
      <c r="C221" s="12"/>
      <c r="D221" s="12"/>
      <c r="E221" s="12"/>
      <c r="F221" s="16"/>
      <c r="G221" s="12"/>
      <c r="H221" s="15"/>
      <c r="I221" s="15"/>
      <c r="J221" s="15"/>
      <c r="K221" s="17" t="str">
        <f aca="false">IF(A221="","",IF(C221="","",DATEDIF(C221,Réglages!$B$17,"m")))</f>
        <v/>
      </c>
      <c r="L221" s="17" t="str">
        <f aca="false">IF(OR(A221="",D221=""),"",D221-Réglages!$B$17)</f>
        <v/>
      </c>
      <c r="M221" s="18" t="str">
        <f aca="false">IF(A221="","",MAX(0,MIN(100,IF(OR(E221="",Réglages!$B$17-E221&gt;=365),Réglages!$B$5,IF(Réglages!$B$17-E221&gt;=180,Réglages!$B$6,0))+IF(F221="",0,IF(F221&lt;0.1,Réglages!$B$7,IF(F221&lt;=0.25,Réglages!$B$8,0)))+IF(G221="",0,IF(Réglages!$B$17-G221&gt;=180,Réglages!$B$9,0))+IF(AND(C221&lt;&gt;"",DATEDIF(C221,Réglages!$B$17,"m")&lt;12,OR(E221="",E221&lt;C221)),Réglages!$B$10,0)+IF(H221="Oui",0,Réglages!$B$11)+IF(I221="Oui",Réglages!$B$12,0)+IF(J221="Oui",Réglages!$B$13,0))))</f>
        <v/>
      </c>
      <c r="N221" s="19" t="str">
        <f aca="false">IF(A221="","",IF(M221&gt;=Réglages!$B$15,"Élevé",IF(M221&gt;=Réglages!$B$16,"Moyen","Faible")))</f>
        <v/>
      </c>
      <c r="O221" s="20" t="str">
        <f aca="false">IF(A221="","",IF(N221="Élevé",IF(AND(L221&lt;&gt;"",L221&lt;=90),"Appeler cette semaine : renouvellement proche","Appel ou rencontre personnelle"),IF(N221="Moyen","Invitation ciblée et un avantage inutilisé","Communications habituelles")))</f>
        <v/>
      </c>
    </row>
    <row r="222" customFormat="false" ht="15" hidden="false" customHeight="false" outlineLevel="0" collapsed="false">
      <c r="A222" s="15"/>
      <c r="B222" s="15"/>
      <c r="C222" s="12"/>
      <c r="D222" s="12"/>
      <c r="E222" s="12"/>
      <c r="F222" s="16"/>
      <c r="G222" s="12"/>
      <c r="H222" s="15"/>
      <c r="I222" s="15"/>
      <c r="J222" s="15"/>
      <c r="K222" s="17" t="str">
        <f aca="false">IF(A222="","",IF(C222="","",DATEDIF(C222,Réglages!$B$17,"m")))</f>
        <v/>
      </c>
      <c r="L222" s="17" t="str">
        <f aca="false">IF(OR(A222="",D222=""),"",D222-Réglages!$B$17)</f>
        <v/>
      </c>
      <c r="M222" s="18" t="str">
        <f aca="false">IF(A222="","",MAX(0,MIN(100,IF(OR(E222="",Réglages!$B$17-E222&gt;=365),Réglages!$B$5,IF(Réglages!$B$17-E222&gt;=180,Réglages!$B$6,0))+IF(F222="",0,IF(F222&lt;0.1,Réglages!$B$7,IF(F222&lt;=0.25,Réglages!$B$8,0)))+IF(G222="",0,IF(Réglages!$B$17-G222&gt;=180,Réglages!$B$9,0))+IF(AND(C222&lt;&gt;"",DATEDIF(C222,Réglages!$B$17,"m")&lt;12,OR(E222="",E222&lt;C222)),Réglages!$B$10,0)+IF(H222="Oui",0,Réglages!$B$11)+IF(I222="Oui",Réglages!$B$12,0)+IF(J222="Oui",Réglages!$B$13,0))))</f>
        <v/>
      </c>
      <c r="N222" s="19" t="str">
        <f aca="false">IF(A222="","",IF(M222&gt;=Réglages!$B$15,"Élevé",IF(M222&gt;=Réglages!$B$16,"Moyen","Faible")))</f>
        <v/>
      </c>
      <c r="O222" s="20" t="str">
        <f aca="false">IF(A222="","",IF(N222="Élevé",IF(AND(L222&lt;&gt;"",L222&lt;=90),"Appeler cette semaine : renouvellement proche","Appel ou rencontre personnelle"),IF(N222="Moyen","Invitation ciblée et un avantage inutilisé","Communications habituelles")))</f>
        <v/>
      </c>
    </row>
    <row r="223" customFormat="false" ht="15" hidden="false" customHeight="false" outlineLevel="0" collapsed="false">
      <c r="A223" s="15"/>
      <c r="B223" s="15"/>
      <c r="C223" s="12"/>
      <c r="D223" s="12"/>
      <c r="E223" s="12"/>
      <c r="F223" s="16"/>
      <c r="G223" s="12"/>
      <c r="H223" s="15"/>
      <c r="I223" s="15"/>
      <c r="J223" s="15"/>
      <c r="K223" s="17" t="str">
        <f aca="false">IF(A223="","",IF(C223="","",DATEDIF(C223,Réglages!$B$17,"m")))</f>
        <v/>
      </c>
      <c r="L223" s="17" t="str">
        <f aca="false">IF(OR(A223="",D223=""),"",D223-Réglages!$B$17)</f>
        <v/>
      </c>
      <c r="M223" s="18" t="str">
        <f aca="false">IF(A223="","",MAX(0,MIN(100,IF(OR(E223="",Réglages!$B$17-E223&gt;=365),Réglages!$B$5,IF(Réglages!$B$17-E223&gt;=180,Réglages!$B$6,0))+IF(F223="",0,IF(F223&lt;0.1,Réglages!$B$7,IF(F223&lt;=0.25,Réglages!$B$8,0)))+IF(G223="",0,IF(Réglages!$B$17-G223&gt;=180,Réglages!$B$9,0))+IF(AND(C223&lt;&gt;"",DATEDIF(C223,Réglages!$B$17,"m")&lt;12,OR(E223="",E223&lt;C223)),Réglages!$B$10,0)+IF(H223="Oui",0,Réglages!$B$11)+IF(I223="Oui",Réglages!$B$12,0)+IF(J223="Oui",Réglages!$B$13,0))))</f>
        <v/>
      </c>
      <c r="N223" s="19" t="str">
        <f aca="false">IF(A223="","",IF(M223&gt;=Réglages!$B$15,"Élevé",IF(M223&gt;=Réglages!$B$16,"Moyen","Faible")))</f>
        <v/>
      </c>
      <c r="O223" s="20" t="str">
        <f aca="false">IF(A223="","",IF(N223="Élevé",IF(AND(L223&lt;&gt;"",L223&lt;=90),"Appeler cette semaine : renouvellement proche","Appel ou rencontre personnelle"),IF(N223="Moyen","Invitation ciblée et un avantage inutilisé","Communications habituelles")))</f>
        <v/>
      </c>
    </row>
    <row r="224" customFormat="false" ht="15" hidden="false" customHeight="false" outlineLevel="0" collapsed="false">
      <c r="A224" s="15"/>
      <c r="B224" s="15"/>
      <c r="C224" s="12"/>
      <c r="D224" s="12"/>
      <c r="E224" s="12"/>
      <c r="F224" s="16"/>
      <c r="G224" s="12"/>
      <c r="H224" s="15"/>
      <c r="I224" s="15"/>
      <c r="J224" s="15"/>
      <c r="K224" s="17" t="str">
        <f aca="false">IF(A224="","",IF(C224="","",DATEDIF(C224,Réglages!$B$17,"m")))</f>
        <v/>
      </c>
      <c r="L224" s="17" t="str">
        <f aca="false">IF(OR(A224="",D224=""),"",D224-Réglages!$B$17)</f>
        <v/>
      </c>
      <c r="M224" s="18" t="str">
        <f aca="false">IF(A224="","",MAX(0,MIN(100,IF(OR(E224="",Réglages!$B$17-E224&gt;=365),Réglages!$B$5,IF(Réglages!$B$17-E224&gt;=180,Réglages!$B$6,0))+IF(F224="",0,IF(F224&lt;0.1,Réglages!$B$7,IF(F224&lt;=0.25,Réglages!$B$8,0)))+IF(G224="",0,IF(Réglages!$B$17-G224&gt;=180,Réglages!$B$9,0))+IF(AND(C224&lt;&gt;"",DATEDIF(C224,Réglages!$B$17,"m")&lt;12,OR(E224="",E224&lt;C224)),Réglages!$B$10,0)+IF(H224="Oui",0,Réglages!$B$11)+IF(I224="Oui",Réglages!$B$12,0)+IF(J224="Oui",Réglages!$B$13,0))))</f>
        <v/>
      </c>
      <c r="N224" s="19" t="str">
        <f aca="false">IF(A224="","",IF(M224&gt;=Réglages!$B$15,"Élevé",IF(M224&gt;=Réglages!$B$16,"Moyen","Faible")))</f>
        <v/>
      </c>
      <c r="O224" s="20" t="str">
        <f aca="false">IF(A224="","",IF(N224="Élevé",IF(AND(L224&lt;&gt;"",L224&lt;=90),"Appeler cette semaine : renouvellement proche","Appel ou rencontre personnelle"),IF(N224="Moyen","Invitation ciblée et un avantage inutilisé","Communications habituelles")))</f>
        <v/>
      </c>
    </row>
    <row r="225" customFormat="false" ht="15" hidden="false" customHeight="false" outlineLevel="0" collapsed="false">
      <c r="A225" s="15"/>
      <c r="B225" s="15"/>
      <c r="C225" s="12"/>
      <c r="D225" s="12"/>
      <c r="E225" s="12"/>
      <c r="F225" s="16"/>
      <c r="G225" s="12"/>
      <c r="H225" s="15"/>
      <c r="I225" s="15"/>
      <c r="J225" s="15"/>
      <c r="K225" s="17" t="str">
        <f aca="false">IF(A225="","",IF(C225="","",DATEDIF(C225,Réglages!$B$17,"m")))</f>
        <v/>
      </c>
      <c r="L225" s="17" t="str">
        <f aca="false">IF(OR(A225="",D225=""),"",D225-Réglages!$B$17)</f>
        <v/>
      </c>
      <c r="M225" s="18" t="str">
        <f aca="false">IF(A225="","",MAX(0,MIN(100,IF(OR(E225="",Réglages!$B$17-E225&gt;=365),Réglages!$B$5,IF(Réglages!$B$17-E225&gt;=180,Réglages!$B$6,0))+IF(F225="",0,IF(F225&lt;0.1,Réglages!$B$7,IF(F225&lt;=0.25,Réglages!$B$8,0)))+IF(G225="",0,IF(Réglages!$B$17-G225&gt;=180,Réglages!$B$9,0))+IF(AND(C225&lt;&gt;"",DATEDIF(C225,Réglages!$B$17,"m")&lt;12,OR(E225="",E225&lt;C225)),Réglages!$B$10,0)+IF(H225="Oui",0,Réglages!$B$11)+IF(I225="Oui",Réglages!$B$12,0)+IF(J225="Oui",Réglages!$B$13,0))))</f>
        <v/>
      </c>
      <c r="N225" s="19" t="str">
        <f aca="false">IF(A225="","",IF(M225&gt;=Réglages!$B$15,"Élevé",IF(M225&gt;=Réglages!$B$16,"Moyen","Faible")))</f>
        <v/>
      </c>
      <c r="O225" s="20" t="str">
        <f aca="false">IF(A225="","",IF(N225="Élevé",IF(AND(L225&lt;&gt;"",L225&lt;=90),"Appeler cette semaine : renouvellement proche","Appel ou rencontre personnelle"),IF(N225="Moyen","Invitation ciblée et un avantage inutilisé","Communications habituelles")))</f>
        <v/>
      </c>
    </row>
    <row r="226" customFormat="false" ht="15" hidden="false" customHeight="false" outlineLevel="0" collapsed="false">
      <c r="A226" s="15"/>
      <c r="B226" s="15"/>
      <c r="C226" s="12"/>
      <c r="D226" s="12"/>
      <c r="E226" s="12"/>
      <c r="F226" s="16"/>
      <c r="G226" s="12"/>
      <c r="H226" s="15"/>
      <c r="I226" s="15"/>
      <c r="J226" s="15"/>
      <c r="K226" s="17" t="str">
        <f aca="false">IF(A226="","",IF(C226="","",DATEDIF(C226,Réglages!$B$17,"m")))</f>
        <v/>
      </c>
      <c r="L226" s="17" t="str">
        <f aca="false">IF(OR(A226="",D226=""),"",D226-Réglages!$B$17)</f>
        <v/>
      </c>
      <c r="M226" s="18" t="str">
        <f aca="false">IF(A226="","",MAX(0,MIN(100,IF(OR(E226="",Réglages!$B$17-E226&gt;=365),Réglages!$B$5,IF(Réglages!$B$17-E226&gt;=180,Réglages!$B$6,0))+IF(F226="",0,IF(F226&lt;0.1,Réglages!$B$7,IF(F226&lt;=0.25,Réglages!$B$8,0)))+IF(G226="",0,IF(Réglages!$B$17-G226&gt;=180,Réglages!$B$9,0))+IF(AND(C226&lt;&gt;"",DATEDIF(C226,Réglages!$B$17,"m")&lt;12,OR(E226="",E226&lt;C226)),Réglages!$B$10,0)+IF(H226="Oui",0,Réglages!$B$11)+IF(I226="Oui",Réglages!$B$12,0)+IF(J226="Oui",Réglages!$B$13,0))))</f>
        <v/>
      </c>
      <c r="N226" s="19" t="str">
        <f aca="false">IF(A226="","",IF(M226&gt;=Réglages!$B$15,"Élevé",IF(M226&gt;=Réglages!$B$16,"Moyen","Faible")))</f>
        <v/>
      </c>
      <c r="O226" s="20" t="str">
        <f aca="false">IF(A226="","",IF(N226="Élevé",IF(AND(L226&lt;&gt;"",L226&lt;=90),"Appeler cette semaine : renouvellement proche","Appel ou rencontre personnelle"),IF(N226="Moyen","Invitation ciblée et un avantage inutilisé","Communications habituelles")))</f>
        <v/>
      </c>
    </row>
    <row r="227" customFormat="false" ht="15" hidden="false" customHeight="false" outlineLevel="0" collapsed="false">
      <c r="A227" s="15"/>
      <c r="B227" s="15"/>
      <c r="C227" s="12"/>
      <c r="D227" s="12"/>
      <c r="E227" s="12"/>
      <c r="F227" s="16"/>
      <c r="G227" s="12"/>
      <c r="H227" s="15"/>
      <c r="I227" s="15"/>
      <c r="J227" s="15"/>
      <c r="K227" s="17" t="str">
        <f aca="false">IF(A227="","",IF(C227="","",DATEDIF(C227,Réglages!$B$17,"m")))</f>
        <v/>
      </c>
      <c r="L227" s="17" t="str">
        <f aca="false">IF(OR(A227="",D227=""),"",D227-Réglages!$B$17)</f>
        <v/>
      </c>
      <c r="M227" s="18" t="str">
        <f aca="false">IF(A227="","",MAX(0,MIN(100,IF(OR(E227="",Réglages!$B$17-E227&gt;=365),Réglages!$B$5,IF(Réglages!$B$17-E227&gt;=180,Réglages!$B$6,0))+IF(F227="",0,IF(F227&lt;0.1,Réglages!$B$7,IF(F227&lt;=0.25,Réglages!$B$8,0)))+IF(G227="",0,IF(Réglages!$B$17-G227&gt;=180,Réglages!$B$9,0))+IF(AND(C227&lt;&gt;"",DATEDIF(C227,Réglages!$B$17,"m")&lt;12,OR(E227="",E227&lt;C227)),Réglages!$B$10,0)+IF(H227="Oui",0,Réglages!$B$11)+IF(I227="Oui",Réglages!$B$12,0)+IF(J227="Oui",Réglages!$B$13,0))))</f>
        <v/>
      </c>
      <c r="N227" s="19" t="str">
        <f aca="false">IF(A227="","",IF(M227&gt;=Réglages!$B$15,"Élevé",IF(M227&gt;=Réglages!$B$16,"Moyen","Faible")))</f>
        <v/>
      </c>
      <c r="O227" s="20" t="str">
        <f aca="false">IF(A227="","",IF(N227="Élevé",IF(AND(L227&lt;&gt;"",L227&lt;=90),"Appeler cette semaine : renouvellement proche","Appel ou rencontre personnelle"),IF(N227="Moyen","Invitation ciblée et un avantage inutilisé","Communications habituelles")))</f>
        <v/>
      </c>
    </row>
    <row r="228" customFormat="false" ht="15" hidden="false" customHeight="false" outlineLevel="0" collapsed="false">
      <c r="A228" s="15"/>
      <c r="B228" s="15"/>
      <c r="C228" s="12"/>
      <c r="D228" s="12"/>
      <c r="E228" s="12"/>
      <c r="F228" s="16"/>
      <c r="G228" s="12"/>
      <c r="H228" s="15"/>
      <c r="I228" s="15"/>
      <c r="J228" s="15"/>
      <c r="K228" s="17" t="str">
        <f aca="false">IF(A228="","",IF(C228="","",DATEDIF(C228,Réglages!$B$17,"m")))</f>
        <v/>
      </c>
      <c r="L228" s="17" t="str">
        <f aca="false">IF(OR(A228="",D228=""),"",D228-Réglages!$B$17)</f>
        <v/>
      </c>
      <c r="M228" s="18" t="str">
        <f aca="false">IF(A228="","",MAX(0,MIN(100,IF(OR(E228="",Réglages!$B$17-E228&gt;=365),Réglages!$B$5,IF(Réglages!$B$17-E228&gt;=180,Réglages!$B$6,0))+IF(F228="",0,IF(F228&lt;0.1,Réglages!$B$7,IF(F228&lt;=0.25,Réglages!$B$8,0)))+IF(G228="",0,IF(Réglages!$B$17-G228&gt;=180,Réglages!$B$9,0))+IF(AND(C228&lt;&gt;"",DATEDIF(C228,Réglages!$B$17,"m")&lt;12,OR(E228="",E228&lt;C228)),Réglages!$B$10,0)+IF(H228="Oui",0,Réglages!$B$11)+IF(I228="Oui",Réglages!$B$12,0)+IF(J228="Oui",Réglages!$B$13,0))))</f>
        <v/>
      </c>
      <c r="N228" s="19" t="str">
        <f aca="false">IF(A228="","",IF(M228&gt;=Réglages!$B$15,"Élevé",IF(M228&gt;=Réglages!$B$16,"Moyen","Faible")))</f>
        <v/>
      </c>
      <c r="O228" s="20" t="str">
        <f aca="false">IF(A228="","",IF(N228="Élevé",IF(AND(L228&lt;&gt;"",L228&lt;=90),"Appeler cette semaine : renouvellement proche","Appel ou rencontre personnelle"),IF(N228="Moyen","Invitation ciblée et un avantage inutilisé","Communications habituelles")))</f>
        <v/>
      </c>
    </row>
    <row r="229" customFormat="false" ht="15" hidden="false" customHeight="false" outlineLevel="0" collapsed="false">
      <c r="A229" s="15"/>
      <c r="B229" s="15"/>
      <c r="C229" s="12"/>
      <c r="D229" s="12"/>
      <c r="E229" s="12"/>
      <c r="F229" s="16"/>
      <c r="G229" s="12"/>
      <c r="H229" s="15"/>
      <c r="I229" s="15"/>
      <c r="J229" s="15"/>
      <c r="K229" s="17" t="str">
        <f aca="false">IF(A229="","",IF(C229="","",DATEDIF(C229,Réglages!$B$17,"m")))</f>
        <v/>
      </c>
      <c r="L229" s="17" t="str">
        <f aca="false">IF(OR(A229="",D229=""),"",D229-Réglages!$B$17)</f>
        <v/>
      </c>
      <c r="M229" s="18" t="str">
        <f aca="false">IF(A229="","",MAX(0,MIN(100,IF(OR(E229="",Réglages!$B$17-E229&gt;=365),Réglages!$B$5,IF(Réglages!$B$17-E229&gt;=180,Réglages!$B$6,0))+IF(F229="",0,IF(F229&lt;0.1,Réglages!$B$7,IF(F229&lt;=0.25,Réglages!$B$8,0)))+IF(G229="",0,IF(Réglages!$B$17-G229&gt;=180,Réglages!$B$9,0))+IF(AND(C229&lt;&gt;"",DATEDIF(C229,Réglages!$B$17,"m")&lt;12,OR(E229="",E229&lt;C229)),Réglages!$B$10,0)+IF(H229="Oui",0,Réglages!$B$11)+IF(I229="Oui",Réglages!$B$12,0)+IF(J229="Oui",Réglages!$B$13,0))))</f>
        <v/>
      </c>
      <c r="N229" s="19" t="str">
        <f aca="false">IF(A229="","",IF(M229&gt;=Réglages!$B$15,"Élevé",IF(M229&gt;=Réglages!$B$16,"Moyen","Faible")))</f>
        <v/>
      </c>
      <c r="O229" s="20" t="str">
        <f aca="false">IF(A229="","",IF(N229="Élevé",IF(AND(L229&lt;&gt;"",L229&lt;=90),"Appeler cette semaine : renouvellement proche","Appel ou rencontre personnelle"),IF(N229="Moyen","Invitation ciblée et un avantage inutilisé","Communications habituelles")))</f>
        <v/>
      </c>
    </row>
    <row r="230" customFormat="false" ht="15" hidden="false" customHeight="false" outlineLevel="0" collapsed="false">
      <c r="A230" s="15"/>
      <c r="B230" s="15"/>
      <c r="C230" s="12"/>
      <c r="D230" s="12"/>
      <c r="E230" s="12"/>
      <c r="F230" s="16"/>
      <c r="G230" s="12"/>
      <c r="H230" s="15"/>
      <c r="I230" s="15"/>
      <c r="J230" s="15"/>
      <c r="K230" s="17" t="str">
        <f aca="false">IF(A230="","",IF(C230="","",DATEDIF(C230,Réglages!$B$17,"m")))</f>
        <v/>
      </c>
      <c r="L230" s="17" t="str">
        <f aca="false">IF(OR(A230="",D230=""),"",D230-Réglages!$B$17)</f>
        <v/>
      </c>
      <c r="M230" s="18" t="str">
        <f aca="false">IF(A230="","",MAX(0,MIN(100,IF(OR(E230="",Réglages!$B$17-E230&gt;=365),Réglages!$B$5,IF(Réglages!$B$17-E230&gt;=180,Réglages!$B$6,0))+IF(F230="",0,IF(F230&lt;0.1,Réglages!$B$7,IF(F230&lt;=0.25,Réglages!$B$8,0)))+IF(G230="",0,IF(Réglages!$B$17-G230&gt;=180,Réglages!$B$9,0))+IF(AND(C230&lt;&gt;"",DATEDIF(C230,Réglages!$B$17,"m")&lt;12,OR(E230="",E230&lt;C230)),Réglages!$B$10,0)+IF(H230="Oui",0,Réglages!$B$11)+IF(I230="Oui",Réglages!$B$12,0)+IF(J230="Oui",Réglages!$B$13,0))))</f>
        <v/>
      </c>
      <c r="N230" s="19" t="str">
        <f aca="false">IF(A230="","",IF(M230&gt;=Réglages!$B$15,"Élevé",IF(M230&gt;=Réglages!$B$16,"Moyen","Faible")))</f>
        <v/>
      </c>
      <c r="O230" s="20" t="str">
        <f aca="false">IF(A230="","",IF(N230="Élevé",IF(AND(L230&lt;&gt;"",L230&lt;=90),"Appeler cette semaine : renouvellement proche","Appel ou rencontre personnelle"),IF(N230="Moyen","Invitation ciblée et un avantage inutilisé","Communications habituelles")))</f>
        <v/>
      </c>
    </row>
    <row r="231" customFormat="false" ht="15" hidden="false" customHeight="false" outlineLevel="0" collapsed="false">
      <c r="A231" s="15"/>
      <c r="B231" s="15"/>
      <c r="C231" s="12"/>
      <c r="D231" s="12"/>
      <c r="E231" s="12"/>
      <c r="F231" s="16"/>
      <c r="G231" s="12"/>
      <c r="H231" s="15"/>
      <c r="I231" s="15"/>
      <c r="J231" s="15"/>
      <c r="K231" s="17" t="str">
        <f aca="false">IF(A231="","",IF(C231="","",DATEDIF(C231,Réglages!$B$17,"m")))</f>
        <v/>
      </c>
      <c r="L231" s="17" t="str">
        <f aca="false">IF(OR(A231="",D231=""),"",D231-Réglages!$B$17)</f>
        <v/>
      </c>
      <c r="M231" s="18" t="str">
        <f aca="false">IF(A231="","",MAX(0,MIN(100,IF(OR(E231="",Réglages!$B$17-E231&gt;=365),Réglages!$B$5,IF(Réglages!$B$17-E231&gt;=180,Réglages!$B$6,0))+IF(F231="",0,IF(F231&lt;0.1,Réglages!$B$7,IF(F231&lt;=0.25,Réglages!$B$8,0)))+IF(G231="",0,IF(Réglages!$B$17-G231&gt;=180,Réglages!$B$9,0))+IF(AND(C231&lt;&gt;"",DATEDIF(C231,Réglages!$B$17,"m")&lt;12,OR(E231="",E231&lt;C231)),Réglages!$B$10,0)+IF(H231="Oui",0,Réglages!$B$11)+IF(I231="Oui",Réglages!$B$12,0)+IF(J231="Oui",Réglages!$B$13,0))))</f>
        <v/>
      </c>
      <c r="N231" s="19" t="str">
        <f aca="false">IF(A231="","",IF(M231&gt;=Réglages!$B$15,"Élevé",IF(M231&gt;=Réglages!$B$16,"Moyen","Faible")))</f>
        <v/>
      </c>
      <c r="O231" s="20" t="str">
        <f aca="false">IF(A231="","",IF(N231="Élevé",IF(AND(L231&lt;&gt;"",L231&lt;=90),"Appeler cette semaine : renouvellement proche","Appel ou rencontre personnelle"),IF(N231="Moyen","Invitation ciblée et un avantage inutilisé","Communications habituelles")))</f>
        <v/>
      </c>
    </row>
    <row r="232" customFormat="false" ht="15" hidden="false" customHeight="false" outlineLevel="0" collapsed="false">
      <c r="A232" s="15"/>
      <c r="B232" s="15"/>
      <c r="C232" s="12"/>
      <c r="D232" s="12"/>
      <c r="E232" s="12"/>
      <c r="F232" s="16"/>
      <c r="G232" s="12"/>
      <c r="H232" s="15"/>
      <c r="I232" s="15"/>
      <c r="J232" s="15"/>
      <c r="K232" s="17" t="str">
        <f aca="false">IF(A232="","",IF(C232="","",DATEDIF(C232,Réglages!$B$17,"m")))</f>
        <v/>
      </c>
      <c r="L232" s="17" t="str">
        <f aca="false">IF(OR(A232="",D232=""),"",D232-Réglages!$B$17)</f>
        <v/>
      </c>
      <c r="M232" s="18" t="str">
        <f aca="false">IF(A232="","",MAX(0,MIN(100,IF(OR(E232="",Réglages!$B$17-E232&gt;=365),Réglages!$B$5,IF(Réglages!$B$17-E232&gt;=180,Réglages!$B$6,0))+IF(F232="",0,IF(F232&lt;0.1,Réglages!$B$7,IF(F232&lt;=0.25,Réglages!$B$8,0)))+IF(G232="",0,IF(Réglages!$B$17-G232&gt;=180,Réglages!$B$9,0))+IF(AND(C232&lt;&gt;"",DATEDIF(C232,Réglages!$B$17,"m")&lt;12,OR(E232="",E232&lt;C232)),Réglages!$B$10,0)+IF(H232="Oui",0,Réglages!$B$11)+IF(I232="Oui",Réglages!$B$12,0)+IF(J232="Oui",Réglages!$B$13,0))))</f>
        <v/>
      </c>
      <c r="N232" s="19" t="str">
        <f aca="false">IF(A232="","",IF(M232&gt;=Réglages!$B$15,"Élevé",IF(M232&gt;=Réglages!$B$16,"Moyen","Faible")))</f>
        <v/>
      </c>
      <c r="O232" s="20" t="str">
        <f aca="false">IF(A232="","",IF(N232="Élevé",IF(AND(L232&lt;&gt;"",L232&lt;=90),"Appeler cette semaine : renouvellement proche","Appel ou rencontre personnelle"),IF(N232="Moyen","Invitation ciblée et un avantage inutilisé","Communications habituelles")))</f>
        <v/>
      </c>
    </row>
    <row r="233" customFormat="false" ht="15" hidden="false" customHeight="false" outlineLevel="0" collapsed="false">
      <c r="A233" s="15"/>
      <c r="B233" s="15"/>
      <c r="C233" s="12"/>
      <c r="D233" s="12"/>
      <c r="E233" s="12"/>
      <c r="F233" s="16"/>
      <c r="G233" s="12"/>
      <c r="H233" s="15"/>
      <c r="I233" s="15"/>
      <c r="J233" s="15"/>
      <c r="K233" s="17" t="str">
        <f aca="false">IF(A233="","",IF(C233="","",DATEDIF(C233,Réglages!$B$17,"m")))</f>
        <v/>
      </c>
      <c r="L233" s="17" t="str">
        <f aca="false">IF(OR(A233="",D233=""),"",D233-Réglages!$B$17)</f>
        <v/>
      </c>
      <c r="M233" s="18" t="str">
        <f aca="false">IF(A233="","",MAX(0,MIN(100,IF(OR(E233="",Réglages!$B$17-E233&gt;=365),Réglages!$B$5,IF(Réglages!$B$17-E233&gt;=180,Réglages!$B$6,0))+IF(F233="",0,IF(F233&lt;0.1,Réglages!$B$7,IF(F233&lt;=0.25,Réglages!$B$8,0)))+IF(G233="",0,IF(Réglages!$B$17-G233&gt;=180,Réglages!$B$9,0))+IF(AND(C233&lt;&gt;"",DATEDIF(C233,Réglages!$B$17,"m")&lt;12,OR(E233="",E233&lt;C233)),Réglages!$B$10,0)+IF(H233="Oui",0,Réglages!$B$11)+IF(I233="Oui",Réglages!$B$12,0)+IF(J233="Oui",Réglages!$B$13,0))))</f>
        <v/>
      </c>
      <c r="N233" s="19" t="str">
        <f aca="false">IF(A233="","",IF(M233&gt;=Réglages!$B$15,"Élevé",IF(M233&gt;=Réglages!$B$16,"Moyen","Faible")))</f>
        <v/>
      </c>
      <c r="O233" s="20" t="str">
        <f aca="false">IF(A233="","",IF(N233="Élevé",IF(AND(L233&lt;&gt;"",L233&lt;=90),"Appeler cette semaine : renouvellement proche","Appel ou rencontre personnelle"),IF(N233="Moyen","Invitation ciblée et un avantage inutilisé","Communications habituelles")))</f>
        <v/>
      </c>
    </row>
    <row r="234" customFormat="false" ht="15" hidden="false" customHeight="false" outlineLevel="0" collapsed="false">
      <c r="A234" s="15"/>
      <c r="B234" s="15"/>
      <c r="C234" s="12"/>
      <c r="D234" s="12"/>
      <c r="E234" s="12"/>
      <c r="F234" s="16"/>
      <c r="G234" s="12"/>
      <c r="H234" s="15"/>
      <c r="I234" s="15"/>
      <c r="J234" s="15"/>
      <c r="K234" s="17" t="str">
        <f aca="false">IF(A234="","",IF(C234="","",DATEDIF(C234,Réglages!$B$17,"m")))</f>
        <v/>
      </c>
      <c r="L234" s="17" t="str">
        <f aca="false">IF(OR(A234="",D234=""),"",D234-Réglages!$B$17)</f>
        <v/>
      </c>
      <c r="M234" s="18" t="str">
        <f aca="false">IF(A234="","",MAX(0,MIN(100,IF(OR(E234="",Réglages!$B$17-E234&gt;=365),Réglages!$B$5,IF(Réglages!$B$17-E234&gt;=180,Réglages!$B$6,0))+IF(F234="",0,IF(F234&lt;0.1,Réglages!$B$7,IF(F234&lt;=0.25,Réglages!$B$8,0)))+IF(G234="",0,IF(Réglages!$B$17-G234&gt;=180,Réglages!$B$9,0))+IF(AND(C234&lt;&gt;"",DATEDIF(C234,Réglages!$B$17,"m")&lt;12,OR(E234="",E234&lt;C234)),Réglages!$B$10,0)+IF(H234="Oui",0,Réglages!$B$11)+IF(I234="Oui",Réglages!$B$12,0)+IF(J234="Oui",Réglages!$B$13,0))))</f>
        <v/>
      </c>
      <c r="N234" s="19" t="str">
        <f aca="false">IF(A234="","",IF(M234&gt;=Réglages!$B$15,"Élevé",IF(M234&gt;=Réglages!$B$16,"Moyen","Faible")))</f>
        <v/>
      </c>
      <c r="O234" s="20" t="str">
        <f aca="false">IF(A234="","",IF(N234="Élevé",IF(AND(L234&lt;&gt;"",L234&lt;=90),"Appeler cette semaine : renouvellement proche","Appel ou rencontre personnelle"),IF(N234="Moyen","Invitation ciblée et un avantage inutilisé","Communications habituelles")))</f>
        <v/>
      </c>
    </row>
    <row r="235" customFormat="false" ht="15" hidden="false" customHeight="false" outlineLevel="0" collapsed="false">
      <c r="A235" s="15"/>
      <c r="B235" s="15"/>
      <c r="C235" s="12"/>
      <c r="D235" s="12"/>
      <c r="E235" s="12"/>
      <c r="F235" s="16"/>
      <c r="G235" s="12"/>
      <c r="H235" s="15"/>
      <c r="I235" s="15"/>
      <c r="J235" s="15"/>
      <c r="K235" s="17" t="str">
        <f aca="false">IF(A235="","",IF(C235="","",DATEDIF(C235,Réglages!$B$17,"m")))</f>
        <v/>
      </c>
      <c r="L235" s="17" t="str">
        <f aca="false">IF(OR(A235="",D235=""),"",D235-Réglages!$B$17)</f>
        <v/>
      </c>
      <c r="M235" s="18" t="str">
        <f aca="false">IF(A235="","",MAX(0,MIN(100,IF(OR(E235="",Réglages!$B$17-E235&gt;=365),Réglages!$B$5,IF(Réglages!$B$17-E235&gt;=180,Réglages!$B$6,0))+IF(F235="",0,IF(F235&lt;0.1,Réglages!$B$7,IF(F235&lt;=0.25,Réglages!$B$8,0)))+IF(G235="",0,IF(Réglages!$B$17-G235&gt;=180,Réglages!$B$9,0))+IF(AND(C235&lt;&gt;"",DATEDIF(C235,Réglages!$B$17,"m")&lt;12,OR(E235="",E235&lt;C235)),Réglages!$B$10,0)+IF(H235="Oui",0,Réglages!$B$11)+IF(I235="Oui",Réglages!$B$12,0)+IF(J235="Oui",Réglages!$B$13,0))))</f>
        <v/>
      </c>
      <c r="N235" s="19" t="str">
        <f aca="false">IF(A235="","",IF(M235&gt;=Réglages!$B$15,"Élevé",IF(M235&gt;=Réglages!$B$16,"Moyen","Faible")))</f>
        <v/>
      </c>
      <c r="O235" s="20" t="str">
        <f aca="false">IF(A235="","",IF(N235="Élevé",IF(AND(L235&lt;&gt;"",L235&lt;=90),"Appeler cette semaine : renouvellement proche","Appel ou rencontre personnelle"),IF(N235="Moyen","Invitation ciblée et un avantage inutilisé","Communications habituelles")))</f>
        <v/>
      </c>
    </row>
    <row r="236" customFormat="false" ht="15" hidden="false" customHeight="false" outlineLevel="0" collapsed="false">
      <c r="A236" s="15"/>
      <c r="B236" s="15"/>
      <c r="C236" s="12"/>
      <c r="D236" s="12"/>
      <c r="E236" s="12"/>
      <c r="F236" s="16"/>
      <c r="G236" s="12"/>
      <c r="H236" s="15"/>
      <c r="I236" s="15"/>
      <c r="J236" s="15"/>
      <c r="K236" s="17" t="str">
        <f aca="false">IF(A236="","",IF(C236="","",DATEDIF(C236,Réglages!$B$17,"m")))</f>
        <v/>
      </c>
      <c r="L236" s="17" t="str">
        <f aca="false">IF(OR(A236="",D236=""),"",D236-Réglages!$B$17)</f>
        <v/>
      </c>
      <c r="M236" s="18" t="str">
        <f aca="false">IF(A236="","",MAX(0,MIN(100,IF(OR(E236="",Réglages!$B$17-E236&gt;=365),Réglages!$B$5,IF(Réglages!$B$17-E236&gt;=180,Réglages!$B$6,0))+IF(F236="",0,IF(F236&lt;0.1,Réglages!$B$7,IF(F236&lt;=0.25,Réglages!$B$8,0)))+IF(G236="",0,IF(Réglages!$B$17-G236&gt;=180,Réglages!$B$9,0))+IF(AND(C236&lt;&gt;"",DATEDIF(C236,Réglages!$B$17,"m")&lt;12,OR(E236="",E236&lt;C236)),Réglages!$B$10,0)+IF(H236="Oui",0,Réglages!$B$11)+IF(I236="Oui",Réglages!$B$12,0)+IF(J236="Oui",Réglages!$B$13,0))))</f>
        <v/>
      </c>
      <c r="N236" s="19" t="str">
        <f aca="false">IF(A236="","",IF(M236&gt;=Réglages!$B$15,"Élevé",IF(M236&gt;=Réglages!$B$16,"Moyen","Faible")))</f>
        <v/>
      </c>
      <c r="O236" s="20" t="str">
        <f aca="false">IF(A236="","",IF(N236="Élevé",IF(AND(L236&lt;&gt;"",L236&lt;=90),"Appeler cette semaine : renouvellement proche","Appel ou rencontre personnelle"),IF(N236="Moyen","Invitation ciblée et un avantage inutilisé","Communications habituelles")))</f>
        <v/>
      </c>
    </row>
    <row r="237" customFormat="false" ht="15" hidden="false" customHeight="false" outlineLevel="0" collapsed="false">
      <c r="A237" s="15"/>
      <c r="B237" s="15"/>
      <c r="C237" s="12"/>
      <c r="D237" s="12"/>
      <c r="E237" s="12"/>
      <c r="F237" s="16"/>
      <c r="G237" s="12"/>
      <c r="H237" s="15"/>
      <c r="I237" s="15"/>
      <c r="J237" s="15"/>
      <c r="K237" s="17" t="str">
        <f aca="false">IF(A237="","",IF(C237="","",DATEDIF(C237,Réglages!$B$17,"m")))</f>
        <v/>
      </c>
      <c r="L237" s="17" t="str">
        <f aca="false">IF(OR(A237="",D237=""),"",D237-Réglages!$B$17)</f>
        <v/>
      </c>
      <c r="M237" s="18" t="str">
        <f aca="false">IF(A237="","",MAX(0,MIN(100,IF(OR(E237="",Réglages!$B$17-E237&gt;=365),Réglages!$B$5,IF(Réglages!$B$17-E237&gt;=180,Réglages!$B$6,0))+IF(F237="",0,IF(F237&lt;0.1,Réglages!$B$7,IF(F237&lt;=0.25,Réglages!$B$8,0)))+IF(G237="",0,IF(Réglages!$B$17-G237&gt;=180,Réglages!$B$9,0))+IF(AND(C237&lt;&gt;"",DATEDIF(C237,Réglages!$B$17,"m")&lt;12,OR(E237="",E237&lt;C237)),Réglages!$B$10,0)+IF(H237="Oui",0,Réglages!$B$11)+IF(I237="Oui",Réglages!$B$12,0)+IF(J237="Oui",Réglages!$B$13,0))))</f>
        <v/>
      </c>
      <c r="N237" s="19" t="str">
        <f aca="false">IF(A237="","",IF(M237&gt;=Réglages!$B$15,"Élevé",IF(M237&gt;=Réglages!$B$16,"Moyen","Faible")))</f>
        <v/>
      </c>
      <c r="O237" s="20" t="str">
        <f aca="false">IF(A237="","",IF(N237="Élevé",IF(AND(L237&lt;&gt;"",L237&lt;=90),"Appeler cette semaine : renouvellement proche","Appel ou rencontre personnelle"),IF(N237="Moyen","Invitation ciblée et un avantage inutilisé","Communications habituelles")))</f>
        <v/>
      </c>
    </row>
    <row r="238" customFormat="false" ht="15" hidden="false" customHeight="false" outlineLevel="0" collapsed="false">
      <c r="A238" s="15"/>
      <c r="B238" s="15"/>
      <c r="C238" s="12"/>
      <c r="D238" s="12"/>
      <c r="E238" s="12"/>
      <c r="F238" s="16"/>
      <c r="G238" s="12"/>
      <c r="H238" s="15"/>
      <c r="I238" s="15"/>
      <c r="J238" s="15"/>
      <c r="K238" s="17" t="str">
        <f aca="false">IF(A238="","",IF(C238="","",DATEDIF(C238,Réglages!$B$17,"m")))</f>
        <v/>
      </c>
      <c r="L238" s="17" t="str">
        <f aca="false">IF(OR(A238="",D238=""),"",D238-Réglages!$B$17)</f>
        <v/>
      </c>
      <c r="M238" s="18" t="str">
        <f aca="false">IF(A238="","",MAX(0,MIN(100,IF(OR(E238="",Réglages!$B$17-E238&gt;=365),Réglages!$B$5,IF(Réglages!$B$17-E238&gt;=180,Réglages!$B$6,0))+IF(F238="",0,IF(F238&lt;0.1,Réglages!$B$7,IF(F238&lt;=0.25,Réglages!$B$8,0)))+IF(G238="",0,IF(Réglages!$B$17-G238&gt;=180,Réglages!$B$9,0))+IF(AND(C238&lt;&gt;"",DATEDIF(C238,Réglages!$B$17,"m")&lt;12,OR(E238="",E238&lt;C238)),Réglages!$B$10,0)+IF(H238="Oui",0,Réglages!$B$11)+IF(I238="Oui",Réglages!$B$12,0)+IF(J238="Oui",Réglages!$B$13,0))))</f>
        <v/>
      </c>
      <c r="N238" s="19" t="str">
        <f aca="false">IF(A238="","",IF(M238&gt;=Réglages!$B$15,"Élevé",IF(M238&gt;=Réglages!$B$16,"Moyen","Faible")))</f>
        <v/>
      </c>
      <c r="O238" s="20" t="str">
        <f aca="false">IF(A238="","",IF(N238="Élevé",IF(AND(L238&lt;&gt;"",L238&lt;=90),"Appeler cette semaine : renouvellement proche","Appel ou rencontre personnelle"),IF(N238="Moyen","Invitation ciblée et un avantage inutilisé","Communications habituelles")))</f>
        <v/>
      </c>
    </row>
    <row r="239" customFormat="false" ht="15" hidden="false" customHeight="false" outlineLevel="0" collapsed="false">
      <c r="A239" s="15"/>
      <c r="B239" s="15"/>
      <c r="C239" s="12"/>
      <c r="D239" s="12"/>
      <c r="E239" s="12"/>
      <c r="F239" s="16"/>
      <c r="G239" s="12"/>
      <c r="H239" s="15"/>
      <c r="I239" s="15"/>
      <c r="J239" s="15"/>
      <c r="K239" s="17" t="str">
        <f aca="false">IF(A239="","",IF(C239="","",DATEDIF(C239,Réglages!$B$17,"m")))</f>
        <v/>
      </c>
      <c r="L239" s="17" t="str">
        <f aca="false">IF(OR(A239="",D239=""),"",D239-Réglages!$B$17)</f>
        <v/>
      </c>
      <c r="M239" s="18" t="str">
        <f aca="false">IF(A239="","",MAX(0,MIN(100,IF(OR(E239="",Réglages!$B$17-E239&gt;=365),Réglages!$B$5,IF(Réglages!$B$17-E239&gt;=180,Réglages!$B$6,0))+IF(F239="",0,IF(F239&lt;0.1,Réglages!$B$7,IF(F239&lt;=0.25,Réglages!$B$8,0)))+IF(G239="",0,IF(Réglages!$B$17-G239&gt;=180,Réglages!$B$9,0))+IF(AND(C239&lt;&gt;"",DATEDIF(C239,Réglages!$B$17,"m")&lt;12,OR(E239="",E239&lt;C239)),Réglages!$B$10,0)+IF(H239="Oui",0,Réglages!$B$11)+IF(I239="Oui",Réglages!$B$12,0)+IF(J239="Oui",Réglages!$B$13,0))))</f>
        <v/>
      </c>
      <c r="N239" s="19" t="str">
        <f aca="false">IF(A239="","",IF(M239&gt;=Réglages!$B$15,"Élevé",IF(M239&gt;=Réglages!$B$16,"Moyen","Faible")))</f>
        <v/>
      </c>
      <c r="O239" s="20" t="str">
        <f aca="false">IF(A239="","",IF(N239="Élevé",IF(AND(L239&lt;&gt;"",L239&lt;=90),"Appeler cette semaine : renouvellement proche","Appel ou rencontre personnelle"),IF(N239="Moyen","Invitation ciblée et un avantage inutilisé","Communications habituelles")))</f>
        <v/>
      </c>
    </row>
    <row r="240" customFormat="false" ht="15" hidden="false" customHeight="false" outlineLevel="0" collapsed="false">
      <c r="A240" s="15"/>
      <c r="B240" s="15"/>
      <c r="C240" s="12"/>
      <c r="D240" s="12"/>
      <c r="E240" s="12"/>
      <c r="F240" s="16"/>
      <c r="G240" s="12"/>
      <c r="H240" s="15"/>
      <c r="I240" s="15"/>
      <c r="J240" s="15"/>
      <c r="K240" s="17" t="str">
        <f aca="false">IF(A240="","",IF(C240="","",DATEDIF(C240,Réglages!$B$17,"m")))</f>
        <v/>
      </c>
      <c r="L240" s="17" t="str">
        <f aca="false">IF(OR(A240="",D240=""),"",D240-Réglages!$B$17)</f>
        <v/>
      </c>
      <c r="M240" s="18" t="str">
        <f aca="false">IF(A240="","",MAX(0,MIN(100,IF(OR(E240="",Réglages!$B$17-E240&gt;=365),Réglages!$B$5,IF(Réglages!$B$17-E240&gt;=180,Réglages!$B$6,0))+IF(F240="",0,IF(F240&lt;0.1,Réglages!$B$7,IF(F240&lt;=0.25,Réglages!$B$8,0)))+IF(G240="",0,IF(Réglages!$B$17-G240&gt;=180,Réglages!$B$9,0))+IF(AND(C240&lt;&gt;"",DATEDIF(C240,Réglages!$B$17,"m")&lt;12,OR(E240="",E240&lt;C240)),Réglages!$B$10,0)+IF(H240="Oui",0,Réglages!$B$11)+IF(I240="Oui",Réglages!$B$12,0)+IF(J240="Oui",Réglages!$B$13,0))))</f>
        <v/>
      </c>
      <c r="N240" s="19" t="str">
        <f aca="false">IF(A240="","",IF(M240&gt;=Réglages!$B$15,"Élevé",IF(M240&gt;=Réglages!$B$16,"Moyen","Faible")))</f>
        <v/>
      </c>
      <c r="O240" s="20" t="str">
        <f aca="false">IF(A240="","",IF(N240="Élevé",IF(AND(L240&lt;&gt;"",L240&lt;=90),"Appeler cette semaine : renouvellement proche","Appel ou rencontre personnelle"),IF(N240="Moyen","Invitation ciblée et un avantage inutilisé","Communications habituelles")))</f>
        <v/>
      </c>
    </row>
    <row r="241" customFormat="false" ht="15" hidden="false" customHeight="false" outlineLevel="0" collapsed="false">
      <c r="A241" s="15"/>
      <c r="B241" s="15"/>
      <c r="C241" s="12"/>
      <c r="D241" s="12"/>
      <c r="E241" s="12"/>
      <c r="F241" s="16"/>
      <c r="G241" s="12"/>
      <c r="H241" s="15"/>
      <c r="I241" s="15"/>
      <c r="J241" s="15"/>
      <c r="K241" s="17" t="str">
        <f aca="false">IF(A241="","",IF(C241="","",DATEDIF(C241,Réglages!$B$17,"m")))</f>
        <v/>
      </c>
      <c r="L241" s="17" t="str">
        <f aca="false">IF(OR(A241="",D241=""),"",D241-Réglages!$B$17)</f>
        <v/>
      </c>
      <c r="M241" s="18" t="str">
        <f aca="false">IF(A241="","",MAX(0,MIN(100,IF(OR(E241="",Réglages!$B$17-E241&gt;=365),Réglages!$B$5,IF(Réglages!$B$17-E241&gt;=180,Réglages!$B$6,0))+IF(F241="",0,IF(F241&lt;0.1,Réglages!$B$7,IF(F241&lt;=0.25,Réglages!$B$8,0)))+IF(G241="",0,IF(Réglages!$B$17-G241&gt;=180,Réglages!$B$9,0))+IF(AND(C241&lt;&gt;"",DATEDIF(C241,Réglages!$B$17,"m")&lt;12,OR(E241="",E241&lt;C241)),Réglages!$B$10,0)+IF(H241="Oui",0,Réglages!$B$11)+IF(I241="Oui",Réglages!$B$12,0)+IF(J241="Oui",Réglages!$B$13,0))))</f>
        <v/>
      </c>
      <c r="N241" s="19" t="str">
        <f aca="false">IF(A241="","",IF(M241&gt;=Réglages!$B$15,"Élevé",IF(M241&gt;=Réglages!$B$16,"Moyen","Faible")))</f>
        <v/>
      </c>
      <c r="O241" s="20" t="str">
        <f aca="false">IF(A241="","",IF(N241="Élevé",IF(AND(L241&lt;&gt;"",L241&lt;=90),"Appeler cette semaine : renouvellement proche","Appel ou rencontre personnelle"),IF(N241="Moyen","Invitation ciblée et un avantage inutilisé","Communications habituelles")))</f>
        <v/>
      </c>
    </row>
    <row r="242" customFormat="false" ht="15" hidden="false" customHeight="false" outlineLevel="0" collapsed="false">
      <c r="A242" s="15"/>
      <c r="B242" s="15"/>
      <c r="C242" s="12"/>
      <c r="D242" s="12"/>
      <c r="E242" s="12"/>
      <c r="F242" s="16"/>
      <c r="G242" s="12"/>
      <c r="H242" s="15"/>
      <c r="I242" s="15"/>
      <c r="J242" s="15"/>
      <c r="K242" s="17" t="str">
        <f aca="false">IF(A242="","",IF(C242="","",DATEDIF(C242,Réglages!$B$17,"m")))</f>
        <v/>
      </c>
      <c r="L242" s="17" t="str">
        <f aca="false">IF(OR(A242="",D242=""),"",D242-Réglages!$B$17)</f>
        <v/>
      </c>
      <c r="M242" s="18" t="str">
        <f aca="false">IF(A242="","",MAX(0,MIN(100,IF(OR(E242="",Réglages!$B$17-E242&gt;=365),Réglages!$B$5,IF(Réglages!$B$17-E242&gt;=180,Réglages!$B$6,0))+IF(F242="",0,IF(F242&lt;0.1,Réglages!$B$7,IF(F242&lt;=0.25,Réglages!$B$8,0)))+IF(G242="",0,IF(Réglages!$B$17-G242&gt;=180,Réglages!$B$9,0))+IF(AND(C242&lt;&gt;"",DATEDIF(C242,Réglages!$B$17,"m")&lt;12,OR(E242="",E242&lt;C242)),Réglages!$B$10,0)+IF(H242="Oui",0,Réglages!$B$11)+IF(I242="Oui",Réglages!$B$12,0)+IF(J242="Oui",Réglages!$B$13,0))))</f>
        <v/>
      </c>
      <c r="N242" s="19" t="str">
        <f aca="false">IF(A242="","",IF(M242&gt;=Réglages!$B$15,"Élevé",IF(M242&gt;=Réglages!$B$16,"Moyen","Faible")))</f>
        <v/>
      </c>
      <c r="O242" s="20" t="str">
        <f aca="false">IF(A242="","",IF(N242="Élevé",IF(AND(L242&lt;&gt;"",L242&lt;=90),"Appeler cette semaine : renouvellement proche","Appel ou rencontre personnelle"),IF(N242="Moyen","Invitation ciblée et un avantage inutilisé","Communications habituelles")))</f>
        <v/>
      </c>
    </row>
    <row r="243" customFormat="false" ht="15" hidden="false" customHeight="false" outlineLevel="0" collapsed="false">
      <c r="A243" s="15"/>
      <c r="B243" s="15"/>
      <c r="C243" s="12"/>
      <c r="D243" s="12"/>
      <c r="E243" s="12"/>
      <c r="F243" s="16"/>
      <c r="G243" s="12"/>
      <c r="H243" s="15"/>
      <c r="I243" s="15"/>
      <c r="J243" s="15"/>
      <c r="K243" s="17" t="str">
        <f aca="false">IF(A243="","",IF(C243="","",DATEDIF(C243,Réglages!$B$17,"m")))</f>
        <v/>
      </c>
      <c r="L243" s="17" t="str">
        <f aca="false">IF(OR(A243="",D243=""),"",D243-Réglages!$B$17)</f>
        <v/>
      </c>
      <c r="M243" s="18" t="str">
        <f aca="false">IF(A243="","",MAX(0,MIN(100,IF(OR(E243="",Réglages!$B$17-E243&gt;=365),Réglages!$B$5,IF(Réglages!$B$17-E243&gt;=180,Réglages!$B$6,0))+IF(F243="",0,IF(F243&lt;0.1,Réglages!$B$7,IF(F243&lt;=0.25,Réglages!$B$8,0)))+IF(G243="",0,IF(Réglages!$B$17-G243&gt;=180,Réglages!$B$9,0))+IF(AND(C243&lt;&gt;"",DATEDIF(C243,Réglages!$B$17,"m")&lt;12,OR(E243="",E243&lt;C243)),Réglages!$B$10,0)+IF(H243="Oui",0,Réglages!$B$11)+IF(I243="Oui",Réglages!$B$12,0)+IF(J243="Oui",Réglages!$B$13,0))))</f>
        <v/>
      </c>
      <c r="N243" s="19" t="str">
        <f aca="false">IF(A243="","",IF(M243&gt;=Réglages!$B$15,"Élevé",IF(M243&gt;=Réglages!$B$16,"Moyen","Faible")))</f>
        <v/>
      </c>
      <c r="O243" s="20" t="str">
        <f aca="false">IF(A243="","",IF(N243="Élevé",IF(AND(L243&lt;&gt;"",L243&lt;=90),"Appeler cette semaine : renouvellement proche","Appel ou rencontre personnelle"),IF(N243="Moyen","Invitation ciblée et un avantage inutilisé","Communications habituelles")))</f>
        <v/>
      </c>
    </row>
    <row r="244" customFormat="false" ht="15" hidden="false" customHeight="false" outlineLevel="0" collapsed="false">
      <c r="A244" s="15"/>
      <c r="B244" s="15"/>
      <c r="C244" s="12"/>
      <c r="D244" s="12"/>
      <c r="E244" s="12"/>
      <c r="F244" s="16"/>
      <c r="G244" s="12"/>
      <c r="H244" s="15"/>
      <c r="I244" s="15"/>
      <c r="J244" s="15"/>
      <c r="K244" s="17" t="str">
        <f aca="false">IF(A244="","",IF(C244="","",DATEDIF(C244,Réglages!$B$17,"m")))</f>
        <v/>
      </c>
      <c r="L244" s="17" t="str">
        <f aca="false">IF(OR(A244="",D244=""),"",D244-Réglages!$B$17)</f>
        <v/>
      </c>
      <c r="M244" s="18" t="str">
        <f aca="false">IF(A244="","",MAX(0,MIN(100,IF(OR(E244="",Réglages!$B$17-E244&gt;=365),Réglages!$B$5,IF(Réglages!$B$17-E244&gt;=180,Réglages!$B$6,0))+IF(F244="",0,IF(F244&lt;0.1,Réglages!$B$7,IF(F244&lt;=0.25,Réglages!$B$8,0)))+IF(G244="",0,IF(Réglages!$B$17-G244&gt;=180,Réglages!$B$9,0))+IF(AND(C244&lt;&gt;"",DATEDIF(C244,Réglages!$B$17,"m")&lt;12,OR(E244="",E244&lt;C244)),Réglages!$B$10,0)+IF(H244="Oui",0,Réglages!$B$11)+IF(I244="Oui",Réglages!$B$12,0)+IF(J244="Oui",Réglages!$B$13,0))))</f>
        <v/>
      </c>
      <c r="N244" s="19" t="str">
        <f aca="false">IF(A244="","",IF(M244&gt;=Réglages!$B$15,"Élevé",IF(M244&gt;=Réglages!$B$16,"Moyen","Faible")))</f>
        <v/>
      </c>
      <c r="O244" s="20" t="str">
        <f aca="false">IF(A244="","",IF(N244="Élevé",IF(AND(L244&lt;&gt;"",L244&lt;=90),"Appeler cette semaine : renouvellement proche","Appel ou rencontre personnelle"),IF(N244="Moyen","Invitation ciblée et un avantage inutilisé","Communications habituelles")))</f>
        <v/>
      </c>
    </row>
    <row r="245" customFormat="false" ht="15" hidden="false" customHeight="false" outlineLevel="0" collapsed="false">
      <c r="A245" s="15"/>
      <c r="B245" s="15"/>
      <c r="C245" s="12"/>
      <c r="D245" s="12"/>
      <c r="E245" s="12"/>
      <c r="F245" s="16"/>
      <c r="G245" s="12"/>
      <c r="H245" s="15"/>
      <c r="I245" s="15"/>
      <c r="J245" s="15"/>
      <c r="K245" s="17" t="str">
        <f aca="false">IF(A245="","",IF(C245="","",DATEDIF(C245,Réglages!$B$17,"m")))</f>
        <v/>
      </c>
      <c r="L245" s="17" t="str">
        <f aca="false">IF(OR(A245="",D245=""),"",D245-Réglages!$B$17)</f>
        <v/>
      </c>
      <c r="M245" s="18" t="str">
        <f aca="false">IF(A245="","",MAX(0,MIN(100,IF(OR(E245="",Réglages!$B$17-E245&gt;=365),Réglages!$B$5,IF(Réglages!$B$17-E245&gt;=180,Réglages!$B$6,0))+IF(F245="",0,IF(F245&lt;0.1,Réglages!$B$7,IF(F245&lt;=0.25,Réglages!$B$8,0)))+IF(G245="",0,IF(Réglages!$B$17-G245&gt;=180,Réglages!$B$9,0))+IF(AND(C245&lt;&gt;"",DATEDIF(C245,Réglages!$B$17,"m")&lt;12,OR(E245="",E245&lt;C245)),Réglages!$B$10,0)+IF(H245="Oui",0,Réglages!$B$11)+IF(I245="Oui",Réglages!$B$12,0)+IF(J245="Oui",Réglages!$B$13,0))))</f>
        <v/>
      </c>
      <c r="N245" s="19" t="str">
        <f aca="false">IF(A245="","",IF(M245&gt;=Réglages!$B$15,"Élevé",IF(M245&gt;=Réglages!$B$16,"Moyen","Faible")))</f>
        <v/>
      </c>
      <c r="O245" s="20" t="str">
        <f aca="false">IF(A245="","",IF(N245="Élevé",IF(AND(L245&lt;&gt;"",L245&lt;=90),"Appeler cette semaine : renouvellement proche","Appel ou rencontre personnelle"),IF(N245="Moyen","Invitation ciblée et un avantage inutilisé","Communications habituelles")))</f>
        <v/>
      </c>
    </row>
    <row r="246" customFormat="false" ht="15" hidden="false" customHeight="false" outlineLevel="0" collapsed="false">
      <c r="A246" s="15"/>
      <c r="B246" s="15"/>
      <c r="C246" s="12"/>
      <c r="D246" s="12"/>
      <c r="E246" s="12"/>
      <c r="F246" s="16"/>
      <c r="G246" s="12"/>
      <c r="H246" s="15"/>
      <c r="I246" s="15"/>
      <c r="J246" s="15"/>
      <c r="K246" s="17" t="str">
        <f aca="false">IF(A246="","",IF(C246="","",DATEDIF(C246,Réglages!$B$17,"m")))</f>
        <v/>
      </c>
      <c r="L246" s="17" t="str">
        <f aca="false">IF(OR(A246="",D246=""),"",D246-Réglages!$B$17)</f>
        <v/>
      </c>
      <c r="M246" s="18" t="str">
        <f aca="false">IF(A246="","",MAX(0,MIN(100,IF(OR(E246="",Réglages!$B$17-E246&gt;=365),Réglages!$B$5,IF(Réglages!$B$17-E246&gt;=180,Réglages!$B$6,0))+IF(F246="",0,IF(F246&lt;0.1,Réglages!$B$7,IF(F246&lt;=0.25,Réglages!$B$8,0)))+IF(G246="",0,IF(Réglages!$B$17-G246&gt;=180,Réglages!$B$9,0))+IF(AND(C246&lt;&gt;"",DATEDIF(C246,Réglages!$B$17,"m")&lt;12,OR(E246="",E246&lt;C246)),Réglages!$B$10,0)+IF(H246="Oui",0,Réglages!$B$11)+IF(I246="Oui",Réglages!$B$12,0)+IF(J246="Oui",Réglages!$B$13,0))))</f>
        <v/>
      </c>
      <c r="N246" s="19" t="str">
        <f aca="false">IF(A246="","",IF(M246&gt;=Réglages!$B$15,"Élevé",IF(M246&gt;=Réglages!$B$16,"Moyen","Faible")))</f>
        <v/>
      </c>
      <c r="O246" s="20" t="str">
        <f aca="false">IF(A246="","",IF(N246="Élevé",IF(AND(L246&lt;&gt;"",L246&lt;=90),"Appeler cette semaine : renouvellement proche","Appel ou rencontre personnelle"),IF(N246="Moyen","Invitation ciblée et un avantage inutilisé","Communications habituelles")))</f>
        <v/>
      </c>
    </row>
    <row r="247" customFormat="false" ht="15" hidden="false" customHeight="false" outlineLevel="0" collapsed="false">
      <c r="A247" s="15"/>
      <c r="B247" s="15"/>
      <c r="C247" s="12"/>
      <c r="D247" s="12"/>
      <c r="E247" s="12"/>
      <c r="F247" s="16"/>
      <c r="G247" s="12"/>
      <c r="H247" s="15"/>
      <c r="I247" s="15"/>
      <c r="J247" s="15"/>
      <c r="K247" s="17" t="str">
        <f aca="false">IF(A247="","",IF(C247="","",DATEDIF(C247,Réglages!$B$17,"m")))</f>
        <v/>
      </c>
      <c r="L247" s="17" t="str">
        <f aca="false">IF(OR(A247="",D247=""),"",D247-Réglages!$B$17)</f>
        <v/>
      </c>
      <c r="M247" s="18" t="str">
        <f aca="false">IF(A247="","",MAX(0,MIN(100,IF(OR(E247="",Réglages!$B$17-E247&gt;=365),Réglages!$B$5,IF(Réglages!$B$17-E247&gt;=180,Réglages!$B$6,0))+IF(F247="",0,IF(F247&lt;0.1,Réglages!$B$7,IF(F247&lt;=0.25,Réglages!$B$8,0)))+IF(G247="",0,IF(Réglages!$B$17-G247&gt;=180,Réglages!$B$9,0))+IF(AND(C247&lt;&gt;"",DATEDIF(C247,Réglages!$B$17,"m")&lt;12,OR(E247="",E247&lt;C247)),Réglages!$B$10,0)+IF(H247="Oui",0,Réglages!$B$11)+IF(I247="Oui",Réglages!$B$12,0)+IF(J247="Oui",Réglages!$B$13,0))))</f>
        <v/>
      </c>
      <c r="N247" s="19" t="str">
        <f aca="false">IF(A247="","",IF(M247&gt;=Réglages!$B$15,"Élevé",IF(M247&gt;=Réglages!$B$16,"Moyen","Faible")))</f>
        <v/>
      </c>
      <c r="O247" s="20" t="str">
        <f aca="false">IF(A247="","",IF(N247="Élevé",IF(AND(L247&lt;&gt;"",L247&lt;=90),"Appeler cette semaine : renouvellement proche","Appel ou rencontre personnelle"),IF(N247="Moyen","Invitation ciblée et un avantage inutilisé","Communications habituelles")))</f>
        <v/>
      </c>
    </row>
    <row r="248" customFormat="false" ht="15" hidden="false" customHeight="false" outlineLevel="0" collapsed="false">
      <c r="A248" s="15"/>
      <c r="B248" s="15"/>
      <c r="C248" s="12"/>
      <c r="D248" s="12"/>
      <c r="E248" s="12"/>
      <c r="F248" s="16"/>
      <c r="G248" s="12"/>
      <c r="H248" s="15"/>
      <c r="I248" s="15"/>
      <c r="J248" s="15"/>
      <c r="K248" s="17" t="str">
        <f aca="false">IF(A248="","",IF(C248="","",DATEDIF(C248,Réglages!$B$17,"m")))</f>
        <v/>
      </c>
      <c r="L248" s="17" t="str">
        <f aca="false">IF(OR(A248="",D248=""),"",D248-Réglages!$B$17)</f>
        <v/>
      </c>
      <c r="M248" s="18" t="str">
        <f aca="false">IF(A248="","",MAX(0,MIN(100,IF(OR(E248="",Réglages!$B$17-E248&gt;=365),Réglages!$B$5,IF(Réglages!$B$17-E248&gt;=180,Réglages!$B$6,0))+IF(F248="",0,IF(F248&lt;0.1,Réglages!$B$7,IF(F248&lt;=0.25,Réglages!$B$8,0)))+IF(G248="",0,IF(Réglages!$B$17-G248&gt;=180,Réglages!$B$9,0))+IF(AND(C248&lt;&gt;"",DATEDIF(C248,Réglages!$B$17,"m")&lt;12,OR(E248="",E248&lt;C248)),Réglages!$B$10,0)+IF(H248="Oui",0,Réglages!$B$11)+IF(I248="Oui",Réglages!$B$12,0)+IF(J248="Oui",Réglages!$B$13,0))))</f>
        <v/>
      </c>
      <c r="N248" s="19" t="str">
        <f aca="false">IF(A248="","",IF(M248&gt;=Réglages!$B$15,"Élevé",IF(M248&gt;=Réglages!$B$16,"Moyen","Faible")))</f>
        <v/>
      </c>
      <c r="O248" s="20" t="str">
        <f aca="false">IF(A248="","",IF(N248="Élevé",IF(AND(L248&lt;&gt;"",L248&lt;=90),"Appeler cette semaine : renouvellement proche","Appel ou rencontre personnelle"),IF(N248="Moyen","Invitation ciblée et un avantage inutilisé","Communications habituelles")))</f>
        <v/>
      </c>
    </row>
    <row r="249" customFormat="false" ht="15" hidden="false" customHeight="false" outlineLevel="0" collapsed="false">
      <c r="A249" s="15"/>
      <c r="B249" s="15"/>
      <c r="C249" s="12"/>
      <c r="D249" s="12"/>
      <c r="E249" s="12"/>
      <c r="F249" s="16"/>
      <c r="G249" s="12"/>
      <c r="H249" s="15"/>
      <c r="I249" s="15"/>
      <c r="J249" s="15"/>
      <c r="K249" s="17" t="str">
        <f aca="false">IF(A249="","",IF(C249="","",DATEDIF(C249,Réglages!$B$17,"m")))</f>
        <v/>
      </c>
      <c r="L249" s="17" t="str">
        <f aca="false">IF(OR(A249="",D249=""),"",D249-Réglages!$B$17)</f>
        <v/>
      </c>
      <c r="M249" s="18" t="str">
        <f aca="false">IF(A249="","",MAX(0,MIN(100,IF(OR(E249="",Réglages!$B$17-E249&gt;=365),Réglages!$B$5,IF(Réglages!$B$17-E249&gt;=180,Réglages!$B$6,0))+IF(F249="",0,IF(F249&lt;0.1,Réglages!$B$7,IF(F249&lt;=0.25,Réglages!$B$8,0)))+IF(G249="",0,IF(Réglages!$B$17-G249&gt;=180,Réglages!$B$9,0))+IF(AND(C249&lt;&gt;"",DATEDIF(C249,Réglages!$B$17,"m")&lt;12,OR(E249="",E249&lt;C249)),Réglages!$B$10,0)+IF(H249="Oui",0,Réglages!$B$11)+IF(I249="Oui",Réglages!$B$12,0)+IF(J249="Oui",Réglages!$B$13,0))))</f>
        <v/>
      </c>
      <c r="N249" s="19" t="str">
        <f aca="false">IF(A249="","",IF(M249&gt;=Réglages!$B$15,"Élevé",IF(M249&gt;=Réglages!$B$16,"Moyen","Faible")))</f>
        <v/>
      </c>
      <c r="O249" s="20" t="str">
        <f aca="false">IF(A249="","",IF(N249="Élevé",IF(AND(L249&lt;&gt;"",L249&lt;=90),"Appeler cette semaine : renouvellement proche","Appel ou rencontre personnelle"),IF(N249="Moyen","Invitation ciblée et un avantage inutilisé","Communications habituelles")))</f>
        <v/>
      </c>
    </row>
    <row r="250" customFormat="false" ht="15" hidden="false" customHeight="false" outlineLevel="0" collapsed="false">
      <c r="A250" s="15"/>
      <c r="B250" s="15"/>
      <c r="C250" s="12"/>
      <c r="D250" s="12"/>
      <c r="E250" s="12"/>
      <c r="F250" s="16"/>
      <c r="G250" s="12"/>
      <c r="H250" s="15"/>
      <c r="I250" s="15"/>
      <c r="J250" s="15"/>
      <c r="K250" s="17" t="str">
        <f aca="false">IF(A250="","",IF(C250="","",DATEDIF(C250,Réglages!$B$17,"m")))</f>
        <v/>
      </c>
      <c r="L250" s="17" t="str">
        <f aca="false">IF(OR(A250="",D250=""),"",D250-Réglages!$B$17)</f>
        <v/>
      </c>
      <c r="M250" s="18" t="str">
        <f aca="false">IF(A250="","",MAX(0,MIN(100,IF(OR(E250="",Réglages!$B$17-E250&gt;=365),Réglages!$B$5,IF(Réglages!$B$17-E250&gt;=180,Réglages!$B$6,0))+IF(F250="",0,IF(F250&lt;0.1,Réglages!$B$7,IF(F250&lt;=0.25,Réglages!$B$8,0)))+IF(G250="",0,IF(Réglages!$B$17-G250&gt;=180,Réglages!$B$9,0))+IF(AND(C250&lt;&gt;"",DATEDIF(C250,Réglages!$B$17,"m")&lt;12,OR(E250="",E250&lt;C250)),Réglages!$B$10,0)+IF(H250="Oui",0,Réglages!$B$11)+IF(I250="Oui",Réglages!$B$12,0)+IF(J250="Oui",Réglages!$B$13,0))))</f>
        <v/>
      </c>
      <c r="N250" s="19" t="str">
        <f aca="false">IF(A250="","",IF(M250&gt;=Réglages!$B$15,"Élevé",IF(M250&gt;=Réglages!$B$16,"Moyen","Faible")))</f>
        <v/>
      </c>
      <c r="O250" s="20" t="str">
        <f aca="false">IF(A250="","",IF(N250="Élevé",IF(AND(L250&lt;&gt;"",L250&lt;=90),"Appeler cette semaine : renouvellement proche","Appel ou rencontre personnelle"),IF(N250="Moyen","Invitation ciblée et un avantage inutilisé","Communications habituelles")))</f>
        <v/>
      </c>
    </row>
    <row r="251" customFormat="false" ht="15" hidden="false" customHeight="false" outlineLevel="0" collapsed="false">
      <c r="A251" s="15"/>
      <c r="B251" s="15"/>
      <c r="C251" s="12"/>
      <c r="D251" s="12"/>
      <c r="E251" s="12"/>
      <c r="F251" s="16"/>
      <c r="G251" s="12"/>
      <c r="H251" s="15"/>
      <c r="I251" s="15"/>
      <c r="J251" s="15"/>
      <c r="K251" s="17" t="str">
        <f aca="false">IF(A251="","",IF(C251="","",DATEDIF(C251,Réglages!$B$17,"m")))</f>
        <v/>
      </c>
      <c r="L251" s="17" t="str">
        <f aca="false">IF(OR(A251="",D251=""),"",D251-Réglages!$B$17)</f>
        <v/>
      </c>
      <c r="M251" s="18" t="str">
        <f aca="false">IF(A251="","",MAX(0,MIN(100,IF(OR(E251="",Réglages!$B$17-E251&gt;=365),Réglages!$B$5,IF(Réglages!$B$17-E251&gt;=180,Réglages!$B$6,0))+IF(F251="",0,IF(F251&lt;0.1,Réglages!$B$7,IF(F251&lt;=0.25,Réglages!$B$8,0)))+IF(G251="",0,IF(Réglages!$B$17-G251&gt;=180,Réglages!$B$9,0))+IF(AND(C251&lt;&gt;"",DATEDIF(C251,Réglages!$B$17,"m")&lt;12,OR(E251="",E251&lt;C251)),Réglages!$B$10,0)+IF(H251="Oui",0,Réglages!$B$11)+IF(I251="Oui",Réglages!$B$12,0)+IF(J251="Oui",Réglages!$B$13,0))))</f>
        <v/>
      </c>
      <c r="N251" s="19" t="str">
        <f aca="false">IF(A251="","",IF(M251&gt;=Réglages!$B$15,"Élevé",IF(M251&gt;=Réglages!$B$16,"Moyen","Faible")))</f>
        <v/>
      </c>
      <c r="O251" s="20" t="str">
        <f aca="false">IF(A251="","",IF(N251="Élevé",IF(AND(L251&lt;&gt;"",L251&lt;=90),"Appeler cette semaine : renouvellement proche","Appel ou rencontre personnelle"),IF(N251="Moyen","Invitation ciblée et un avantage inutilisé","Communications habituelles")))</f>
        <v/>
      </c>
    </row>
    <row r="252" customFormat="false" ht="15" hidden="false" customHeight="false" outlineLevel="0" collapsed="false">
      <c r="A252" s="15"/>
      <c r="B252" s="15"/>
      <c r="C252" s="12"/>
      <c r="D252" s="12"/>
      <c r="E252" s="12"/>
      <c r="F252" s="16"/>
      <c r="G252" s="12"/>
      <c r="H252" s="15"/>
      <c r="I252" s="15"/>
      <c r="J252" s="15"/>
      <c r="K252" s="17" t="str">
        <f aca="false">IF(A252="","",IF(C252="","",DATEDIF(C252,Réglages!$B$17,"m")))</f>
        <v/>
      </c>
      <c r="L252" s="17" t="str">
        <f aca="false">IF(OR(A252="",D252=""),"",D252-Réglages!$B$17)</f>
        <v/>
      </c>
      <c r="M252" s="18" t="str">
        <f aca="false">IF(A252="","",MAX(0,MIN(100,IF(OR(E252="",Réglages!$B$17-E252&gt;=365),Réglages!$B$5,IF(Réglages!$B$17-E252&gt;=180,Réglages!$B$6,0))+IF(F252="",0,IF(F252&lt;0.1,Réglages!$B$7,IF(F252&lt;=0.25,Réglages!$B$8,0)))+IF(G252="",0,IF(Réglages!$B$17-G252&gt;=180,Réglages!$B$9,0))+IF(AND(C252&lt;&gt;"",DATEDIF(C252,Réglages!$B$17,"m")&lt;12,OR(E252="",E252&lt;C252)),Réglages!$B$10,0)+IF(H252="Oui",0,Réglages!$B$11)+IF(I252="Oui",Réglages!$B$12,0)+IF(J252="Oui",Réglages!$B$13,0))))</f>
        <v/>
      </c>
      <c r="N252" s="19" t="str">
        <f aca="false">IF(A252="","",IF(M252&gt;=Réglages!$B$15,"Élevé",IF(M252&gt;=Réglages!$B$16,"Moyen","Faible")))</f>
        <v/>
      </c>
      <c r="O252" s="20" t="str">
        <f aca="false">IF(A252="","",IF(N252="Élevé",IF(AND(L252&lt;&gt;"",L252&lt;=90),"Appeler cette semaine : renouvellement proche","Appel ou rencontre personnelle"),IF(N252="Moyen","Invitation ciblée et un avantage inutilisé","Communications habituelles")))</f>
        <v/>
      </c>
    </row>
    <row r="253" customFormat="false" ht="15" hidden="false" customHeight="false" outlineLevel="0" collapsed="false">
      <c r="A253" s="15"/>
      <c r="B253" s="15"/>
      <c r="C253" s="12"/>
      <c r="D253" s="12"/>
      <c r="E253" s="12"/>
      <c r="F253" s="16"/>
      <c r="G253" s="12"/>
      <c r="H253" s="15"/>
      <c r="I253" s="15"/>
      <c r="J253" s="15"/>
      <c r="K253" s="17" t="str">
        <f aca="false">IF(A253="","",IF(C253="","",DATEDIF(C253,Réglages!$B$17,"m")))</f>
        <v/>
      </c>
      <c r="L253" s="17" t="str">
        <f aca="false">IF(OR(A253="",D253=""),"",D253-Réglages!$B$17)</f>
        <v/>
      </c>
      <c r="M253" s="18" t="str">
        <f aca="false">IF(A253="","",MAX(0,MIN(100,IF(OR(E253="",Réglages!$B$17-E253&gt;=365),Réglages!$B$5,IF(Réglages!$B$17-E253&gt;=180,Réglages!$B$6,0))+IF(F253="",0,IF(F253&lt;0.1,Réglages!$B$7,IF(F253&lt;=0.25,Réglages!$B$8,0)))+IF(G253="",0,IF(Réglages!$B$17-G253&gt;=180,Réglages!$B$9,0))+IF(AND(C253&lt;&gt;"",DATEDIF(C253,Réglages!$B$17,"m")&lt;12,OR(E253="",E253&lt;C253)),Réglages!$B$10,0)+IF(H253="Oui",0,Réglages!$B$11)+IF(I253="Oui",Réglages!$B$12,0)+IF(J253="Oui",Réglages!$B$13,0))))</f>
        <v/>
      </c>
      <c r="N253" s="19" t="str">
        <f aca="false">IF(A253="","",IF(M253&gt;=Réglages!$B$15,"Élevé",IF(M253&gt;=Réglages!$B$16,"Moyen","Faible")))</f>
        <v/>
      </c>
      <c r="O253" s="20" t="str">
        <f aca="false">IF(A253="","",IF(N253="Élevé",IF(AND(L253&lt;&gt;"",L253&lt;=90),"Appeler cette semaine : renouvellement proche","Appel ou rencontre personnelle"),IF(N253="Moyen","Invitation ciblée et un avantage inutilisé","Communications habituelles")))</f>
        <v/>
      </c>
    </row>
    <row r="254" customFormat="false" ht="15" hidden="false" customHeight="false" outlineLevel="0" collapsed="false">
      <c r="A254" s="15"/>
      <c r="B254" s="15"/>
      <c r="C254" s="12"/>
      <c r="D254" s="12"/>
      <c r="E254" s="12"/>
      <c r="F254" s="16"/>
      <c r="G254" s="12"/>
      <c r="H254" s="15"/>
      <c r="I254" s="15"/>
      <c r="J254" s="15"/>
      <c r="K254" s="17" t="str">
        <f aca="false">IF(A254="","",IF(C254="","",DATEDIF(C254,Réglages!$B$17,"m")))</f>
        <v/>
      </c>
      <c r="L254" s="17" t="str">
        <f aca="false">IF(OR(A254="",D254=""),"",D254-Réglages!$B$17)</f>
        <v/>
      </c>
      <c r="M254" s="18" t="str">
        <f aca="false">IF(A254="","",MAX(0,MIN(100,IF(OR(E254="",Réglages!$B$17-E254&gt;=365),Réglages!$B$5,IF(Réglages!$B$17-E254&gt;=180,Réglages!$B$6,0))+IF(F254="",0,IF(F254&lt;0.1,Réglages!$B$7,IF(F254&lt;=0.25,Réglages!$B$8,0)))+IF(G254="",0,IF(Réglages!$B$17-G254&gt;=180,Réglages!$B$9,0))+IF(AND(C254&lt;&gt;"",DATEDIF(C254,Réglages!$B$17,"m")&lt;12,OR(E254="",E254&lt;C254)),Réglages!$B$10,0)+IF(H254="Oui",0,Réglages!$B$11)+IF(I254="Oui",Réglages!$B$12,0)+IF(J254="Oui",Réglages!$B$13,0))))</f>
        <v/>
      </c>
      <c r="N254" s="19" t="str">
        <f aca="false">IF(A254="","",IF(M254&gt;=Réglages!$B$15,"Élevé",IF(M254&gt;=Réglages!$B$16,"Moyen","Faible")))</f>
        <v/>
      </c>
      <c r="O254" s="20" t="str">
        <f aca="false">IF(A254="","",IF(N254="Élevé",IF(AND(L254&lt;&gt;"",L254&lt;=90),"Appeler cette semaine : renouvellement proche","Appel ou rencontre personnelle"),IF(N254="Moyen","Invitation ciblée et un avantage inutilisé","Communications habituelles")))</f>
        <v/>
      </c>
    </row>
    <row r="255" customFormat="false" ht="15" hidden="false" customHeight="false" outlineLevel="0" collapsed="false">
      <c r="A255" s="15"/>
      <c r="B255" s="15"/>
      <c r="C255" s="12"/>
      <c r="D255" s="12"/>
      <c r="E255" s="12"/>
      <c r="F255" s="16"/>
      <c r="G255" s="12"/>
      <c r="H255" s="15"/>
      <c r="I255" s="15"/>
      <c r="J255" s="15"/>
      <c r="K255" s="17" t="str">
        <f aca="false">IF(A255="","",IF(C255="","",DATEDIF(C255,Réglages!$B$17,"m")))</f>
        <v/>
      </c>
      <c r="L255" s="17" t="str">
        <f aca="false">IF(OR(A255="",D255=""),"",D255-Réglages!$B$17)</f>
        <v/>
      </c>
      <c r="M255" s="18" t="str">
        <f aca="false">IF(A255="","",MAX(0,MIN(100,IF(OR(E255="",Réglages!$B$17-E255&gt;=365),Réglages!$B$5,IF(Réglages!$B$17-E255&gt;=180,Réglages!$B$6,0))+IF(F255="",0,IF(F255&lt;0.1,Réglages!$B$7,IF(F255&lt;=0.25,Réglages!$B$8,0)))+IF(G255="",0,IF(Réglages!$B$17-G255&gt;=180,Réglages!$B$9,0))+IF(AND(C255&lt;&gt;"",DATEDIF(C255,Réglages!$B$17,"m")&lt;12,OR(E255="",E255&lt;C255)),Réglages!$B$10,0)+IF(H255="Oui",0,Réglages!$B$11)+IF(I255="Oui",Réglages!$B$12,0)+IF(J255="Oui",Réglages!$B$13,0))))</f>
        <v/>
      </c>
      <c r="N255" s="19" t="str">
        <f aca="false">IF(A255="","",IF(M255&gt;=Réglages!$B$15,"Élevé",IF(M255&gt;=Réglages!$B$16,"Moyen","Faible")))</f>
        <v/>
      </c>
      <c r="O255" s="20" t="str">
        <f aca="false">IF(A255="","",IF(N255="Élevé",IF(AND(L255&lt;&gt;"",L255&lt;=90),"Appeler cette semaine : renouvellement proche","Appel ou rencontre personnelle"),IF(N255="Moyen","Invitation ciblée et un avantage inutilisé","Communications habituelles")))</f>
        <v/>
      </c>
    </row>
    <row r="256" customFormat="false" ht="15" hidden="false" customHeight="false" outlineLevel="0" collapsed="false">
      <c r="A256" s="15"/>
      <c r="B256" s="15"/>
      <c r="C256" s="12"/>
      <c r="D256" s="12"/>
      <c r="E256" s="12"/>
      <c r="F256" s="16"/>
      <c r="G256" s="12"/>
      <c r="H256" s="15"/>
      <c r="I256" s="15"/>
      <c r="J256" s="15"/>
      <c r="K256" s="17" t="str">
        <f aca="false">IF(A256="","",IF(C256="","",DATEDIF(C256,Réglages!$B$17,"m")))</f>
        <v/>
      </c>
      <c r="L256" s="17" t="str">
        <f aca="false">IF(OR(A256="",D256=""),"",D256-Réglages!$B$17)</f>
        <v/>
      </c>
      <c r="M256" s="18" t="str">
        <f aca="false">IF(A256="","",MAX(0,MIN(100,IF(OR(E256="",Réglages!$B$17-E256&gt;=365),Réglages!$B$5,IF(Réglages!$B$17-E256&gt;=180,Réglages!$B$6,0))+IF(F256="",0,IF(F256&lt;0.1,Réglages!$B$7,IF(F256&lt;=0.25,Réglages!$B$8,0)))+IF(G256="",0,IF(Réglages!$B$17-G256&gt;=180,Réglages!$B$9,0))+IF(AND(C256&lt;&gt;"",DATEDIF(C256,Réglages!$B$17,"m")&lt;12,OR(E256="",E256&lt;C256)),Réglages!$B$10,0)+IF(H256="Oui",0,Réglages!$B$11)+IF(I256="Oui",Réglages!$B$12,0)+IF(J256="Oui",Réglages!$B$13,0))))</f>
        <v/>
      </c>
      <c r="N256" s="19" t="str">
        <f aca="false">IF(A256="","",IF(M256&gt;=Réglages!$B$15,"Élevé",IF(M256&gt;=Réglages!$B$16,"Moyen","Faible")))</f>
        <v/>
      </c>
      <c r="O256" s="20" t="str">
        <f aca="false">IF(A256="","",IF(N256="Élevé",IF(AND(L256&lt;&gt;"",L256&lt;=90),"Appeler cette semaine : renouvellement proche","Appel ou rencontre personnelle"),IF(N256="Moyen","Invitation ciblée et un avantage inutilisé","Communications habituelles")))</f>
        <v/>
      </c>
    </row>
    <row r="257" customFormat="false" ht="15" hidden="false" customHeight="false" outlineLevel="0" collapsed="false">
      <c r="A257" s="15"/>
      <c r="B257" s="15"/>
      <c r="C257" s="12"/>
      <c r="D257" s="12"/>
      <c r="E257" s="12"/>
      <c r="F257" s="16"/>
      <c r="G257" s="12"/>
      <c r="H257" s="15"/>
      <c r="I257" s="15"/>
      <c r="J257" s="15"/>
      <c r="K257" s="17" t="str">
        <f aca="false">IF(A257="","",IF(C257="","",DATEDIF(C257,Réglages!$B$17,"m")))</f>
        <v/>
      </c>
      <c r="L257" s="17" t="str">
        <f aca="false">IF(OR(A257="",D257=""),"",D257-Réglages!$B$17)</f>
        <v/>
      </c>
      <c r="M257" s="18" t="str">
        <f aca="false">IF(A257="","",MAX(0,MIN(100,IF(OR(E257="",Réglages!$B$17-E257&gt;=365),Réglages!$B$5,IF(Réglages!$B$17-E257&gt;=180,Réglages!$B$6,0))+IF(F257="",0,IF(F257&lt;0.1,Réglages!$B$7,IF(F257&lt;=0.25,Réglages!$B$8,0)))+IF(G257="",0,IF(Réglages!$B$17-G257&gt;=180,Réglages!$B$9,0))+IF(AND(C257&lt;&gt;"",DATEDIF(C257,Réglages!$B$17,"m")&lt;12,OR(E257="",E257&lt;C257)),Réglages!$B$10,0)+IF(H257="Oui",0,Réglages!$B$11)+IF(I257="Oui",Réglages!$B$12,0)+IF(J257="Oui",Réglages!$B$13,0))))</f>
        <v/>
      </c>
      <c r="N257" s="19" t="str">
        <f aca="false">IF(A257="","",IF(M257&gt;=Réglages!$B$15,"Élevé",IF(M257&gt;=Réglages!$B$16,"Moyen","Faible")))</f>
        <v/>
      </c>
      <c r="O257" s="20" t="str">
        <f aca="false">IF(A257="","",IF(N257="Élevé",IF(AND(L257&lt;&gt;"",L257&lt;=90),"Appeler cette semaine : renouvellement proche","Appel ou rencontre personnelle"),IF(N257="Moyen","Invitation ciblée et un avantage inutilisé","Communications habituelles")))</f>
        <v/>
      </c>
    </row>
    <row r="258" customFormat="false" ht="15" hidden="false" customHeight="false" outlineLevel="0" collapsed="false">
      <c r="A258" s="15"/>
      <c r="B258" s="15"/>
      <c r="C258" s="12"/>
      <c r="D258" s="12"/>
      <c r="E258" s="12"/>
      <c r="F258" s="16"/>
      <c r="G258" s="12"/>
      <c r="H258" s="15"/>
      <c r="I258" s="15"/>
      <c r="J258" s="15"/>
      <c r="K258" s="17" t="str">
        <f aca="false">IF(A258="","",IF(C258="","",DATEDIF(C258,Réglages!$B$17,"m")))</f>
        <v/>
      </c>
      <c r="L258" s="17" t="str">
        <f aca="false">IF(OR(A258="",D258=""),"",D258-Réglages!$B$17)</f>
        <v/>
      </c>
      <c r="M258" s="18" t="str">
        <f aca="false">IF(A258="","",MAX(0,MIN(100,IF(OR(E258="",Réglages!$B$17-E258&gt;=365),Réglages!$B$5,IF(Réglages!$B$17-E258&gt;=180,Réglages!$B$6,0))+IF(F258="",0,IF(F258&lt;0.1,Réglages!$B$7,IF(F258&lt;=0.25,Réglages!$B$8,0)))+IF(G258="",0,IF(Réglages!$B$17-G258&gt;=180,Réglages!$B$9,0))+IF(AND(C258&lt;&gt;"",DATEDIF(C258,Réglages!$B$17,"m")&lt;12,OR(E258="",E258&lt;C258)),Réglages!$B$10,0)+IF(H258="Oui",0,Réglages!$B$11)+IF(I258="Oui",Réglages!$B$12,0)+IF(J258="Oui",Réglages!$B$13,0))))</f>
        <v/>
      </c>
      <c r="N258" s="19" t="str">
        <f aca="false">IF(A258="","",IF(M258&gt;=Réglages!$B$15,"Élevé",IF(M258&gt;=Réglages!$B$16,"Moyen","Faible")))</f>
        <v/>
      </c>
      <c r="O258" s="20" t="str">
        <f aca="false">IF(A258="","",IF(N258="Élevé",IF(AND(L258&lt;&gt;"",L258&lt;=90),"Appeler cette semaine : renouvellement proche","Appel ou rencontre personnelle"),IF(N258="Moyen","Invitation ciblée et un avantage inutilisé","Communications habituelles")))</f>
        <v/>
      </c>
    </row>
    <row r="259" customFormat="false" ht="15" hidden="false" customHeight="false" outlineLevel="0" collapsed="false">
      <c r="A259" s="15"/>
      <c r="B259" s="15"/>
      <c r="C259" s="12"/>
      <c r="D259" s="12"/>
      <c r="E259" s="12"/>
      <c r="F259" s="16"/>
      <c r="G259" s="12"/>
      <c r="H259" s="15"/>
      <c r="I259" s="15"/>
      <c r="J259" s="15"/>
      <c r="K259" s="17" t="str">
        <f aca="false">IF(A259="","",IF(C259="","",DATEDIF(C259,Réglages!$B$17,"m")))</f>
        <v/>
      </c>
      <c r="L259" s="17" t="str">
        <f aca="false">IF(OR(A259="",D259=""),"",D259-Réglages!$B$17)</f>
        <v/>
      </c>
      <c r="M259" s="18" t="str">
        <f aca="false">IF(A259="","",MAX(0,MIN(100,IF(OR(E259="",Réglages!$B$17-E259&gt;=365),Réglages!$B$5,IF(Réglages!$B$17-E259&gt;=180,Réglages!$B$6,0))+IF(F259="",0,IF(F259&lt;0.1,Réglages!$B$7,IF(F259&lt;=0.25,Réglages!$B$8,0)))+IF(G259="",0,IF(Réglages!$B$17-G259&gt;=180,Réglages!$B$9,0))+IF(AND(C259&lt;&gt;"",DATEDIF(C259,Réglages!$B$17,"m")&lt;12,OR(E259="",E259&lt;C259)),Réglages!$B$10,0)+IF(H259="Oui",0,Réglages!$B$11)+IF(I259="Oui",Réglages!$B$12,0)+IF(J259="Oui",Réglages!$B$13,0))))</f>
        <v/>
      </c>
      <c r="N259" s="19" t="str">
        <f aca="false">IF(A259="","",IF(M259&gt;=Réglages!$B$15,"Élevé",IF(M259&gt;=Réglages!$B$16,"Moyen","Faible")))</f>
        <v/>
      </c>
      <c r="O259" s="20" t="str">
        <f aca="false">IF(A259="","",IF(N259="Élevé",IF(AND(L259&lt;&gt;"",L259&lt;=90),"Appeler cette semaine : renouvellement proche","Appel ou rencontre personnelle"),IF(N259="Moyen","Invitation ciblée et un avantage inutilisé","Communications habituelles")))</f>
        <v/>
      </c>
    </row>
    <row r="260" customFormat="false" ht="15" hidden="false" customHeight="false" outlineLevel="0" collapsed="false">
      <c r="A260" s="15"/>
      <c r="B260" s="15"/>
      <c r="C260" s="12"/>
      <c r="D260" s="12"/>
      <c r="E260" s="12"/>
      <c r="F260" s="16"/>
      <c r="G260" s="12"/>
      <c r="H260" s="15"/>
      <c r="I260" s="15"/>
      <c r="J260" s="15"/>
      <c r="K260" s="17" t="str">
        <f aca="false">IF(A260="","",IF(C260="","",DATEDIF(C260,Réglages!$B$17,"m")))</f>
        <v/>
      </c>
      <c r="L260" s="17" t="str">
        <f aca="false">IF(OR(A260="",D260=""),"",D260-Réglages!$B$17)</f>
        <v/>
      </c>
      <c r="M260" s="18" t="str">
        <f aca="false">IF(A260="","",MAX(0,MIN(100,IF(OR(E260="",Réglages!$B$17-E260&gt;=365),Réglages!$B$5,IF(Réglages!$B$17-E260&gt;=180,Réglages!$B$6,0))+IF(F260="",0,IF(F260&lt;0.1,Réglages!$B$7,IF(F260&lt;=0.25,Réglages!$B$8,0)))+IF(G260="",0,IF(Réglages!$B$17-G260&gt;=180,Réglages!$B$9,0))+IF(AND(C260&lt;&gt;"",DATEDIF(C260,Réglages!$B$17,"m")&lt;12,OR(E260="",E260&lt;C260)),Réglages!$B$10,0)+IF(H260="Oui",0,Réglages!$B$11)+IF(I260="Oui",Réglages!$B$12,0)+IF(J260="Oui",Réglages!$B$13,0))))</f>
        <v/>
      </c>
      <c r="N260" s="19" t="str">
        <f aca="false">IF(A260="","",IF(M260&gt;=Réglages!$B$15,"Élevé",IF(M260&gt;=Réglages!$B$16,"Moyen","Faible")))</f>
        <v/>
      </c>
      <c r="O260" s="20" t="str">
        <f aca="false">IF(A260="","",IF(N260="Élevé",IF(AND(L260&lt;&gt;"",L260&lt;=90),"Appeler cette semaine : renouvellement proche","Appel ou rencontre personnelle"),IF(N260="Moyen","Invitation ciblée et un avantage inutilisé","Communications habituelles")))</f>
        <v/>
      </c>
    </row>
    <row r="261" customFormat="false" ht="15" hidden="false" customHeight="false" outlineLevel="0" collapsed="false">
      <c r="A261" s="15"/>
      <c r="B261" s="15"/>
      <c r="C261" s="12"/>
      <c r="D261" s="12"/>
      <c r="E261" s="12"/>
      <c r="F261" s="16"/>
      <c r="G261" s="12"/>
      <c r="H261" s="15"/>
      <c r="I261" s="15"/>
      <c r="J261" s="15"/>
      <c r="K261" s="17" t="str">
        <f aca="false">IF(A261="","",IF(C261="","",DATEDIF(C261,Réglages!$B$17,"m")))</f>
        <v/>
      </c>
      <c r="L261" s="17" t="str">
        <f aca="false">IF(OR(A261="",D261=""),"",D261-Réglages!$B$17)</f>
        <v/>
      </c>
      <c r="M261" s="18" t="str">
        <f aca="false">IF(A261="","",MAX(0,MIN(100,IF(OR(E261="",Réglages!$B$17-E261&gt;=365),Réglages!$B$5,IF(Réglages!$B$17-E261&gt;=180,Réglages!$B$6,0))+IF(F261="",0,IF(F261&lt;0.1,Réglages!$B$7,IF(F261&lt;=0.25,Réglages!$B$8,0)))+IF(G261="",0,IF(Réglages!$B$17-G261&gt;=180,Réglages!$B$9,0))+IF(AND(C261&lt;&gt;"",DATEDIF(C261,Réglages!$B$17,"m")&lt;12,OR(E261="",E261&lt;C261)),Réglages!$B$10,0)+IF(H261="Oui",0,Réglages!$B$11)+IF(I261="Oui",Réglages!$B$12,0)+IF(J261="Oui",Réglages!$B$13,0))))</f>
        <v/>
      </c>
      <c r="N261" s="19" t="str">
        <f aca="false">IF(A261="","",IF(M261&gt;=Réglages!$B$15,"Élevé",IF(M261&gt;=Réglages!$B$16,"Moyen","Faible")))</f>
        <v/>
      </c>
      <c r="O261" s="20" t="str">
        <f aca="false">IF(A261="","",IF(N261="Élevé",IF(AND(L261&lt;&gt;"",L261&lt;=90),"Appeler cette semaine : renouvellement proche","Appel ou rencontre personnelle"),IF(N261="Moyen","Invitation ciblée et un avantage inutilisé","Communications habituelles")))</f>
        <v/>
      </c>
    </row>
    <row r="262" customFormat="false" ht="15" hidden="false" customHeight="false" outlineLevel="0" collapsed="false">
      <c r="A262" s="15"/>
      <c r="B262" s="15"/>
      <c r="C262" s="12"/>
      <c r="D262" s="12"/>
      <c r="E262" s="12"/>
      <c r="F262" s="16"/>
      <c r="G262" s="12"/>
      <c r="H262" s="15"/>
      <c r="I262" s="15"/>
      <c r="J262" s="15"/>
      <c r="K262" s="17" t="str">
        <f aca="false">IF(A262="","",IF(C262="","",DATEDIF(C262,Réglages!$B$17,"m")))</f>
        <v/>
      </c>
      <c r="L262" s="17" t="str">
        <f aca="false">IF(OR(A262="",D262=""),"",D262-Réglages!$B$17)</f>
        <v/>
      </c>
      <c r="M262" s="18" t="str">
        <f aca="false">IF(A262="","",MAX(0,MIN(100,IF(OR(E262="",Réglages!$B$17-E262&gt;=365),Réglages!$B$5,IF(Réglages!$B$17-E262&gt;=180,Réglages!$B$6,0))+IF(F262="",0,IF(F262&lt;0.1,Réglages!$B$7,IF(F262&lt;=0.25,Réglages!$B$8,0)))+IF(G262="",0,IF(Réglages!$B$17-G262&gt;=180,Réglages!$B$9,0))+IF(AND(C262&lt;&gt;"",DATEDIF(C262,Réglages!$B$17,"m")&lt;12,OR(E262="",E262&lt;C262)),Réglages!$B$10,0)+IF(H262="Oui",0,Réglages!$B$11)+IF(I262="Oui",Réglages!$B$12,0)+IF(J262="Oui",Réglages!$B$13,0))))</f>
        <v/>
      </c>
      <c r="N262" s="19" t="str">
        <f aca="false">IF(A262="","",IF(M262&gt;=Réglages!$B$15,"Élevé",IF(M262&gt;=Réglages!$B$16,"Moyen","Faible")))</f>
        <v/>
      </c>
      <c r="O262" s="20" t="str">
        <f aca="false">IF(A262="","",IF(N262="Élevé",IF(AND(L262&lt;&gt;"",L262&lt;=90),"Appeler cette semaine : renouvellement proche","Appel ou rencontre personnelle"),IF(N262="Moyen","Invitation ciblée et un avantage inutilisé","Communications habituelles")))</f>
        <v/>
      </c>
    </row>
    <row r="263" customFormat="false" ht="15" hidden="false" customHeight="false" outlineLevel="0" collapsed="false">
      <c r="A263" s="15"/>
      <c r="B263" s="15"/>
      <c r="C263" s="12"/>
      <c r="D263" s="12"/>
      <c r="E263" s="12"/>
      <c r="F263" s="16"/>
      <c r="G263" s="12"/>
      <c r="H263" s="15"/>
      <c r="I263" s="15"/>
      <c r="J263" s="15"/>
      <c r="K263" s="17" t="str">
        <f aca="false">IF(A263="","",IF(C263="","",DATEDIF(C263,Réglages!$B$17,"m")))</f>
        <v/>
      </c>
      <c r="L263" s="17" t="str">
        <f aca="false">IF(OR(A263="",D263=""),"",D263-Réglages!$B$17)</f>
        <v/>
      </c>
      <c r="M263" s="18" t="str">
        <f aca="false">IF(A263="","",MAX(0,MIN(100,IF(OR(E263="",Réglages!$B$17-E263&gt;=365),Réglages!$B$5,IF(Réglages!$B$17-E263&gt;=180,Réglages!$B$6,0))+IF(F263="",0,IF(F263&lt;0.1,Réglages!$B$7,IF(F263&lt;=0.25,Réglages!$B$8,0)))+IF(G263="",0,IF(Réglages!$B$17-G263&gt;=180,Réglages!$B$9,0))+IF(AND(C263&lt;&gt;"",DATEDIF(C263,Réglages!$B$17,"m")&lt;12,OR(E263="",E263&lt;C263)),Réglages!$B$10,0)+IF(H263="Oui",0,Réglages!$B$11)+IF(I263="Oui",Réglages!$B$12,0)+IF(J263="Oui",Réglages!$B$13,0))))</f>
        <v/>
      </c>
      <c r="N263" s="19" t="str">
        <f aca="false">IF(A263="","",IF(M263&gt;=Réglages!$B$15,"Élevé",IF(M263&gt;=Réglages!$B$16,"Moyen","Faible")))</f>
        <v/>
      </c>
      <c r="O263" s="20" t="str">
        <f aca="false">IF(A263="","",IF(N263="Élevé",IF(AND(L263&lt;&gt;"",L263&lt;=90),"Appeler cette semaine : renouvellement proche","Appel ou rencontre personnelle"),IF(N263="Moyen","Invitation ciblée et un avantage inutilisé","Communications habituelles")))</f>
        <v/>
      </c>
    </row>
    <row r="264" customFormat="false" ht="15" hidden="false" customHeight="false" outlineLevel="0" collapsed="false">
      <c r="A264" s="15"/>
      <c r="B264" s="15"/>
      <c r="C264" s="12"/>
      <c r="D264" s="12"/>
      <c r="E264" s="12"/>
      <c r="F264" s="16"/>
      <c r="G264" s="12"/>
      <c r="H264" s="15"/>
      <c r="I264" s="15"/>
      <c r="J264" s="15"/>
      <c r="K264" s="17" t="str">
        <f aca="false">IF(A264="","",IF(C264="","",DATEDIF(C264,Réglages!$B$17,"m")))</f>
        <v/>
      </c>
      <c r="L264" s="17" t="str">
        <f aca="false">IF(OR(A264="",D264=""),"",D264-Réglages!$B$17)</f>
        <v/>
      </c>
      <c r="M264" s="18" t="str">
        <f aca="false">IF(A264="","",MAX(0,MIN(100,IF(OR(E264="",Réglages!$B$17-E264&gt;=365),Réglages!$B$5,IF(Réglages!$B$17-E264&gt;=180,Réglages!$B$6,0))+IF(F264="",0,IF(F264&lt;0.1,Réglages!$B$7,IF(F264&lt;=0.25,Réglages!$B$8,0)))+IF(G264="",0,IF(Réglages!$B$17-G264&gt;=180,Réglages!$B$9,0))+IF(AND(C264&lt;&gt;"",DATEDIF(C264,Réglages!$B$17,"m")&lt;12,OR(E264="",E264&lt;C264)),Réglages!$B$10,0)+IF(H264="Oui",0,Réglages!$B$11)+IF(I264="Oui",Réglages!$B$12,0)+IF(J264="Oui",Réglages!$B$13,0))))</f>
        <v/>
      </c>
      <c r="N264" s="19" t="str">
        <f aca="false">IF(A264="","",IF(M264&gt;=Réglages!$B$15,"Élevé",IF(M264&gt;=Réglages!$B$16,"Moyen","Faible")))</f>
        <v/>
      </c>
      <c r="O264" s="20" t="str">
        <f aca="false">IF(A264="","",IF(N264="Élevé",IF(AND(L264&lt;&gt;"",L264&lt;=90),"Appeler cette semaine : renouvellement proche","Appel ou rencontre personnelle"),IF(N264="Moyen","Invitation ciblée et un avantage inutilisé","Communications habituelles")))</f>
        <v/>
      </c>
    </row>
    <row r="265" customFormat="false" ht="15" hidden="false" customHeight="false" outlineLevel="0" collapsed="false">
      <c r="A265" s="15"/>
      <c r="B265" s="15"/>
      <c r="C265" s="12"/>
      <c r="D265" s="12"/>
      <c r="E265" s="12"/>
      <c r="F265" s="16"/>
      <c r="G265" s="12"/>
      <c r="H265" s="15"/>
      <c r="I265" s="15"/>
      <c r="J265" s="15"/>
      <c r="K265" s="17" t="str">
        <f aca="false">IF(A265="","",IF(C265="","",DATEDIF(C265,Réglages!$B$17,"m")))</f>
        <v/>
      </c>
      <c r="L265" s="17" t="str">
        <f aca="false">IF(OR(A265="",D265=""),"",D265-Réglages!$B$17)</f>
        <v/>
      </c>
      <c r="M265" s="18" t="str">
        <f aca="false">IF(A265="","",MAX(0,MIN(100,IF(OR(E265="",Réglages!$B$17-E265&gt;=365),Réglages!$B$5,IF(Réglages!$B$17-E265&gt;=180,Réglages!$B$6,0))+IF(F265="",0,IF(F265&lt;0.1,Réglages!$B$7,IF(F265&lt;=0.25,Réglages!$B$8,0)))+IF(G265="",0,IF(Réglages!$B$17-G265&gt;=180,Réglages!$B$9,0))+IF(AND(C265&lt;&gt;"",DATEDIF(C265,Réglages!$B$17,"m")&lt;12,OR(E265="",E265&lt;C265)),Réglages!$B$10,0)+IF(H265="Oui",0,Réglages!$B$11)+IF(I265="Oui",Réglages!$B$12,0)+IF(J265="Oui",Réglages!$B$13,0))))</f>
        <v/>
      </c>
      <c r="N265" s="19" t="str">
        <f aca="false">IF(A265="","",IF(M265&gt;=Réglages!$B$15,"Élevé",IF(M265&gt;=Réglages!$B$16,"Moyen","Faible")))</f>
        <v/>
      </c>
      <c r="O265" s="20" t="str">
        <f aca="false">IF(A265="","",IF(N265="Élevé",IF(AND(L265&lt;&gt;"",L265&lt;=90),"Appeler cette semaine : renouvellement proche","Appel ou rencontre personnelle"),IF(N265="Moyen","Invitation ciblée et un avantage inutilisé","Communications habituelles")))</f>
        <v/>
      </c>
    </row>
    <row r="266" customFormat="false" ht="15" hidden="false" customHeight="false" outlineLevel="0" collapsed="false">
      <c r="A266" s="15"/>
      <c r="B266" s="15"/>
      <c r="C266" s="12"/>
      <c r="D266" s="12"/>
      <c r="E266" s="12"/>
      <c r="F266" s="16"/>
      <c r="G266" s="12"/>
      <c r="H266" s="15"/>
      <c r="I266" s="15"/>
      <c r="J266" s="15"/>
      <c r="K266" s="17" t="str">
        <f aca="false">IF(A266="","",IF(C266="","",DATEDIF(C266,Réglages!$B$17,"m")))</f>
        <v/>
      </c>
      <c r="L266" s="17" t="str">
        <f aca="false">IF(OR(A266="",D266=""),"",D266-Réglages!$B$17)</f>
        <v/>
      </c>
      <c r="M266" s="18" t="str">
        <f aca="false">IF(A266="","",MAX(0,MIN(100,IF(OR(E266="",Réglages!$B$17-E266&gt;=365),Réglages!$B$5,IF(Réglages!$B$17-E266&gt;=180,Réglages!$B$6,0))+IF(F266="",0,IF(F266&lt;0.1,Réglages!$B$7,IF(F266&lt;=0.25,Réglages!$B$8,0)))+IF(G266="",0,IF(Réglages!$B$17-G266&gt;=180,Réglages!$B$9,0))+IF(AND(C266&lt;&gt;"",DATEDIF(C266,Réglages!$B$17,"m")&lt;12,OR(E266="",E266&lt;C266)),Réglages!$B$10,0)+IF(H266="Oui",0,Réglages!$B$11)+IF(I266="Oui",Réglages!$B$12,0)+IF(J266="Oui",Réglages!$B$13,0))))</f>
        <v/>
      </c>
      <c r="N266" s="19" t="str">
        <f aca="false">IF(A266="","",IF(M266&gt;=Réglages!$B$15,"Élevé",IF(M266&gt;=Réglages!$B$16,"Moyen","Faible")))</f>
        <v/>
      </c>
      <c r="O266" s="20" t="str">
        <f aca="false">IF(A266="","",IF(N266="Élevé",IF(AND(L266&lt;&gt;"",L266&lt;=90),"Appeler cette semaine : renouvellement proche","Appel ou rencontre personnelle"),IF(N266="Moyen","Invitation ciblée et un avantage inutilisé","Communications habituelles")))</f>
        <v/>
      </c>
    </row>
    <row r="267" customFormat="false" ht="15" hidden="false" customHeight="false" outlineLevel="0" collapsed="false">
      <c r="A267" s="15"/>
      <c r="B267" s="15"/>
      <c r="C267" s="12"/>
      <c r="D267" s="12"/>
      <c r="E267" s="12"/>
      <c r="F267" s="16"/>
      <c r="G267" s="12"/>
      <c r="H267" s="15"/>
      <c r="I267" s="15"/>
      <c r="J267" s="15"/>
      <c r="K267" s="17" t="str">
        <f aca="false">IF(A267="","",IF(C267="","",DATEDIF(C267,Réglages!$B$17,"m")))</f>
        <v/>
      </c>
      <c r="L267" s="17" t="str">
        <f aca="false">IF(OR(A267="",D267=""),"",D267-Réglages!$B$17)</f>
        <v/>
      </c>
      <c r="M267" s="18" t="str">
        <f aca="false">IF(A267="","",MAX(0,MIN(100,IF(OR(E267="",Réglages!$B$17-E267&gt;=365),Réglages!$B$5,IF(Réglages!$B$17-E267&gt;=180,Réglages!$B$6,0))+IF(F267="",0,IF(F267&lt;0.1,Réglages!$B$7,IF(F267&lt;=0.25,Réglages!$B$8,0)))+IF(G267="",0,IF(Réglages!$B$17-G267&gt;=180,Réglages!$B$9,0))+IF(AND(C267&lt;&gt;"",DATEDIF(C267,Réglages!$B$17,"m")&lt;12,OR(E267="",E267&lt;C267)),Réglages!$B$10,0)+IF(H267="Oui",0,Réglages!$B$11)+IF(I267="Oui",Réglages!$B$12,0)+IF(J267="Oui",Réglages!$B$13,0))))</f>
        <v/>
      </c>
      <c r="N267" s="19" t="str">
        <f aca="false">IF(A267="","",IF(M267&gt;=Réglages!$B$15,"Élevé",IF(M267&gt;=Réglages!$B$16,"Moyen","Faible")))</f>
        <v/>
      </c>
      <c r="O267" s="20" t="str">
        <f aca="false">IF(A267="","",IF(N267="Élevé",IF(AND(L267&lt;&gt;"",L267&lt;=90),"Appeler cette semaine : renouvellement proche","Appel ou rencontre personnelle"),IF(N267="Moyen","Invitation ciblée et un avantage inutilisé","Communications habituelles")))</f>
        <v/>
      </c>
    </row>
    <row r="268" customFormat="false" ht="15" hidden="false" customHeight="false" outlineLevel="0" collapsed="false">
      <c r="A268" s="15"/>
      <c r="B268" s="15"/>
      <c r="C268" s="12"/>
      <c r="D268" s="12"/>
      <c r="E268" s="12"/>
      <c r="F268" s="16"/>
      <c r="G268" s="12"/>
      <c r="H268" s="15"/>
      <c r="I268" s="15"/>
      <c r="J268" s="15"/>
      <c r="K268" s="17" t="str">
        <f aca="false">IF(A268="","",IF(C268="","",DATEDIF(C268,Réglages!$B$17,"m")))</f>
        <v/>
      </c>
      <c r="L268" s="17" t="str">
        <f aca="false">IF(OR(A268="",D268=""),"",D268-Réglages!$B$17)</f>
        <v/>
      </c>
      <c r="M268" s="18" t="str">
        <f aca="false">IF(A268="","",MAX(0,MIN(100,IF(OR(E268="",Réglages!$B$17-E268&gt;=365),Réglages!$B$5,IF(Réglages!$B$17-E268&gt;=180,Réglages!$B$6,0))+IF(F268="",0,IF(F268&lt;0.1,Réglages!$B$7,IF(F268&lt;=0.25,Réglages!$B$8,0)))+IF(G268="",0,IF(Réglages!$B$17-G268&gt;=180,Réglages!$B$9,0))+IF(AND(C268&lt;&gt;"",DATEDIF(C268,Réglages!$B$17,"m")&lt;12,OR(E268="",E268&lt;C268)),Réglages!$B$10,0)+IF(H268="Oui",0,Réglages!$B$11)+IF(I268="Oui",Réglages!$B$12,0)+IF(J268="Oui",Réglages!$B$13,0))))</f>
        <v/>
      </c>
      <c r="N268" s="19" t="str">
        <f aca="false">IF(A268="","",IF(M268&gt;=Réglages!$B$15,"Élevé",IF(M268&gt;=Réglages!$B$16,"Moyen","Faible")))</f>
        <v/>
      </c>
      <c r="O268" s="20" t="str">
        <f aca="false">IF(A268="","",IF(N268="Élevé",IF(AND(L268&lt;&gt;"",L268&lt;=90),"Appeler cette semaine : renouvellement proche","Appel ou rencontre personnelle"),IF(N268="Moyen","Invitation ciblée et un avantage inutilisé","Communications habituelles")))</f>
        <v/>
      </c>
    </row>
    <row r="269" customFormat="false" ht="15" hidden="false" customHeight="false" outlineLevel="0" collapsed="false">
      <c r="A269" s="15"/>
      <c r="B269" s="15"/>
      <c r="C269" s="12"/>
      <c r="D269" s="12"/>
      <c r="E269" s="12"/>
      <c r="F269" s="16"/>
      <c r="G269" s="12"/>
      <c r="H269" s="15"/>
      <c r="I269" s="15"/>
      <c r="J269" s="15"/>
      <c r="K269" s="17" t="str">
        <f aca="false">IF(A269="","",IF(C269="","",DATEDIF(C269,Réglages!$B$17,"m")))</f>
        <v/>
      </c>
      <c r="L269" s="17" t="str">
        <f aca="false">IF(OR(A269="",D269=""),"",D269-Réglages!$B$17)</f>
        <v/>
      </c>
      <c r="M269" s="18" t="str">
        <f aca="false">IF(A269="","",MAX(0,MIN(100,IF(OR(E269="",Réglages!$B$17-E269&gt;=365),Réglages!$B$5,IF(Réglages!$B$17-E269&gt;=180,Réglages!$B$6,0))+IF(F269="",0,IF(F269&lt;0.1,Réglages!$B$7,IF(F269&lt;=0.25,Réglages!$B$8,0)))+IF(G269="",0,IF(Réglages!$B$17-G269&gt;=180,Réglages!$B$9,0))+IF(AND(C269&lt;&gt;"",DATEDIF(C269,Réglages!$B$17,"m")&lt;12,OR(E269="",E269&lt;C269)),Réglages!$B$10,0)+IF(H269="Oui",0,Réglages!$B$11)+IF(I269="Oui",Réglages!$B$12,0)+IF(J269="Oui",Réglages!$B$13,0))))</f>
        <v/>
      </c>
      <c r="N269" s="19" t="str">
        <f aca="false">IF(A269="","",IF(M269&gt;=Réglages!$B$15,"Élevé",IF(M269&gt;=Réglages!$B$16,"Moyen","Faible")))</f>
        <v/>
      </c>
      <c r="O269" s="20" t="str">
        <f aca="false">IF(A269="","",IF(N269="Élevé",IF(AND(L269&lt;&gt;"",L269&lt;=90),"Appeler cette semaine : renouvellement proche","Appel ou rencontre personnelle"),IF(N269="Moyen","Invitation ciblée et un avantage inutilisé","Communications habituelles")))</f>
        <v/>
      </c>
    </row>
    <row r="270" customFormat="false" ht="15" hidden="false" customHeight="false" outlineLevel="0" collapsed="false">
      <c r="A270" s="15"/>
      <c r="B270" s="15"/>
      <c r="C270" s="12"/>
      <c r="D270" s="12"/>
      <c r="E270" s="12"/>
      <c r="F270" s="16"/>
      <c r="G270" s="12"/>
      <c r="H270" s="15"/>
      <c r="I270" s="15"/>
      <c r="J270" s="15"/>
      <c r="K270" s="17" t="str">
        <f aca="false">IF(A270="","",IF(C270="","",DATEDIF(C270,Réglages!$B$17,"m")))</f>
        <v/>
      </c>
      <c r="L270" s="17" t="str">
        <f aca="false">IF(OR(A270="",D270=""),"",D270-Réglages!$B$17)</f>
        <v/>
      </c>
      <c r="M270" s="18" t="str">
        <f aca="false">IF(A270="","",MAX(0,MIN(100,IF(OR(E270="",Réglages!$B$17-E270&gt;=365),Réglages!$B$5,IF(Réglages!$B$17-E270&gt;=180,Réglages!$B$6,0))+IF(F270="",0,IF(F270&lt;0.1,Réglages!$B$7,IF(F270&lt;=0.25,Réglages!$B$8,0)))+IF(G270="",0,IF(Réglages!$B$17-G270&gt;=180,Réglages!$B$9,0))+IF(AND(C270&lt;&gt;"",DATEDIF(C270,Réglages!$B$17,"m")&lt;12,OR(E270="",E270&lt;C270)),Réglages!$B$10,0)+IF(H270="Oui",0,Réglages!$B$11)+IF(I270="Oui",Réglages!$B$12,0)+IF(J270="Oui",Réglages!$B$13,0))))</f>
        <v/>
      </c>
      <c r="N270" s="19" t="str">
        <f aca="false">IF(A270="","",IF(M270&gt;=Réglages!$B$15,"Élevé",IF(M270&gt;=Réglages!$B$16,"Moyen","Faible")))</f>
        <v/>
      </c>
      <c r="O270" s="20" t="str">
        <f aca="false">IF(A270="","",IF(N270="Élevé",IF(AND(L270&lt;&gt;"",L270&lt;=90),"Appeler cette semaine : renouvellement proche","Appel ou rencontre personnelle"),IF(N270="Moyen","Invitation ciblée et un avantage inutilisé","Communications habituelles")))</f>
        <v/>
      </c>
    </row>
    <row r="271" customFormat="false" ht="15" hidden="false" customHeight="false" outlineLevel="0" collapsed="false">
      <c r="A271" s="15"/>
      <c r="B271" s="15"/>
      <c r="C271" s="12"/>
      <c r="D271" s="12"/>
      <c r="E271" s="12"/>
      <c r="F271" s="16"/>
      <c r="G271" s="12"/>
      <c r="H271" s="15"/>
      <c r="I271" s="15"/>
      <c r="J271" s="15"/>
      <c r="K271" s="17" t="str">
        <f aca="false">IF(A271="","",IF(C271="","",DATEDIF(C271,Réglages!$B$17,"m")))</f>
        <v/>
      </c>
      <c r="L271" s="17" t="str">
        <f aca="false">IF(OR(A271="",D271=""),"",D271-Réglages!$B$17)</f>
        <v/>
      </c>
      <c r="M271" s="18" t="str">
        <f aca="false">IF(A271="","",MAX(0,MIN(100,IF(OR(E271="",Réglages!$B$17-E271&gt;=365),Réglages!$B$5,IF(Réglages!$B$17-E271&gt;=180,Réglages!$B$6,0))+IF(F271="",0,IF(F271&lt;0.1,Réglages!$B$7,IF(F271&lt;=0.25,Réglages!$B$8,0)))+IF(G271="",0,IF(Réglages!$B$17-G271&gt;=180,Réglages!$B$9,0))+IF(AND(C271&lt;&gt;"",DATEDIF(C271,Réglages!$B$17,"m")&lt;12,OR(E271="",E271&lt;C271)),Réglages!$B$10,0)+IF(H271="Oui",0,Réglages!$B$11)+IF(I271="Oui",Réglages!$B$12,0)+IF(J271="Oui",Réglages!$B$13,0))))</f>
        <v/>
      </c>
      <c r="N271" s="19" t="str">
        <f aca="false">IF(A271="","",IF(M271&gt;=Réglages!$B$15,"Élevé",IF(M271&gt;=Réglages!$B$16,"Moyen","Faible")))</f>
        <v/>
      </c>
      <c r="O271" s="20" t="str">
        <f aca="false">IF(A271="","",IF(N271="Élevé",IF(AND(L271&lt;&gt;"",L271&lt;=90),"Appeler cette semaine : renouvellement proche","Appel ou rencontre personnelle"),IF(N271="Moyen","Invitation ciblée et un avantage inutilisé","Communications habituelles")))</f>
        <v/>
      </c>
    </row>
    <row r="272" customFormat="false" ht="15" hidden="false" customHeight="false" outlineLevel="0" collapsed="false">
      <c r="A272" s="15"/>
      <c r="B272" s="15"/>
      <c r="C272" s="12"/>
      <c r="D272" s="12"/>
      <c r="E272" s="12"/>
      <c r="F272" s="16"/>
      <c r="G272" s="12"/>
      <c r="H272" s="15"/>
      <c r="I272" s="15"/>
      <c r="J272" s="15"/>
      <c r="K272" s="17" t="str">
        <f aca="false">IF(A272="","",IF(C272="","",DATEDIF(C272,Réglages!$B$17,"m")))</f>
        <v/>
      </c>
      <c r="L272" s="17" t="str">
        <f aca="false">IF(OR(A272="",D272=""),"",D272-Réglages!$B$17)</f>
        <v/>
      </c>
      <c r="M272" s="18" t="str">
        <f aca="false">IF(A272="","",MAX(0,MIN(100,IF(OR(E272="",Réglages!$B$17-E272&gt;=365),Réglages!$B$5,IF(Réglages!$B$17-E272&gt;=180,Réglages!$B$6,0))+IF(F272="",0,IF(F272&lt;0.1,Réglages!$B$7,IF(F272&lt;=0.25,Réglages!$B$8,0)))+IF(G272="",0,IF(Réglages!$B$17-G272&gt;=180,Réglages!$B$9,0))+IF(AND(C272&lt;&gt;"",DATEDIF(C272,Réglages!$B$17,"m")&lt;12,OR(E272="",E272&lt;C272)),Réglages!$B$10,0)+IF(H272="Oui",0,Réglages!$B$11)+IF(I272="Oui",Réglages!$B$12,0)+IF(J272="Oui",Réglages!$B$13,0))))</f>
        <v/>
      </c>
      <c r="N272" s="19" t="str">
        <f aca="false">IF(A272="","",IF(M272&gt;=Réglages!$B$15,"Élevé",IF(M272&gt;=Réglages!$B$16,"Moyen","Faible")))</f>
        <v/>
      </c>
      <c r="O272" s="20" t="str">
        <f aca="false">IF(A272="","",IF(N272="Élevé",IF(AND(L272&lt;&gt;"",L272&lt;=90),"Appeler cette semaine : renouvellement proche","Appel ou rencontre personnelle"),IF(N272="Moyen","Invitation ciblée et un avantage inutilisé","Communications habituelles")))</f>
        <v/>
      </c>
    </row>
    <row r="273" customFormat="false" ht="15" hidden="false" customHeight="false" outlineLevel="0" collapsed="false">
      <c r="A273" s="15"/>
      <c r="B273" s="15"/>
      <c r="C273" s="12"/>
      <c r="D273" s="12"/>
      <c r="E273" s="12"/>
      <c r="F273" s="16"/>
      <c r="G273" s="12"/>
      <c r="H273" s="15"/>
      <c r="I273" s="15"/>
      <c r="J273" s="15"/>
      <c r="K273" s="17" t="str">
        <f aca="false">IF(A273="","",IF(C273="","",DATEDIF(C273,Réglages!$B$17,"m")))</f>
        <v/>
      </c>
      <c r="L273" s="17" t="str">
        <f aca="false">IF(OR(A273="",D273=""),"",D273-Réglages!$B$17)</f>
        <v/>
      </c>
      <c r="M273" s="18" t="str">
        <f aca="false">IF(A273="","",MAX(0,MIN(100,IF(OR(E273="",Réglages!$B$17-E273&gt;=365),Réglages!$B$5,IF(Réglages!$B$17-E273&gt;=180,Réglages!$B$6,0))+IF(F273="",0,IF(F273&lt;0.1,Réglages!$B$7,IF(F273&lt;=0.25,Réglages!$B$8,0)))+IF(G273="",0,IF(Réglages!$B$17-G273&gt;=180,Réglages!$B$9,0))+IF(AND(C273&lt;&gt;"",DATEDIF(C273,Réglages!$B$17,"m")&lt;12,OR(E273="",E273&lt;C273)),Réglages!$B$10,0)+IF(H273="Oui",0,Réglages!$B$11)+IF(I273="Oui",Réglages!$B$12,0)+IF(J273="Oui",Réglages!$B$13,0))))</f>
        <v/>
      </c>
      <c r="N273" s="19" t="str">
        <f aca="false">IF(A273="","",IF(M273&gt;=Réglages!$B$15,"Élevé",IF(M273&gt;=Réglages!$B$16,"Moyen","Faible")))</f>
        <v/>
      </c>
      <c r="O273" s="20" t="str">
        <f aca="false">IF(A273="","",IF(N273="Élevé",IF(AND(L273&lt;&gt;"",L273&lt;=90),"Appeler cette semaine : renouvellement proche","Appel ou rencontre personnelle"),IF(N273="Moyen","Invitation ciblée et un avantage inutilisé","Communications habituelles")))</f>
        <v/>
      </c>
    </row>
    <row r="274" customFormat="false" ht="15" hidden="false" customHeight="false" outlineLevel="0" collapsed="false">
      <c r="A274" s="15"/>
      <c r="B274" s="15"/>
      <c r="C274" s="12"/>
      <c r="D274" s="12"/>
      <c r="E274" s="12"/>
      <c r="F274" s="16"/>
      <c r="G274" s="12"/>
      <c r="H274" s="15"/>
      <c r="I274" s="15"/>
      <c r="J274" s="15"/>
      <c r="K274" s="17" t="str">
        <f aca="false">IF(A274="","",IF(C274="","",DATEDIF(C274,Réglages!$B$17,"m")))</f>
        <v/>
      </c>
      <c r="L274" s="17" t="str">
        <f aca="false">IF(OR(A274="",D274=""),"",D274-Réglages!$B$17)</f>
        <v/>
      </c>
      <c r="M274" s="18" t="str">
        <f aca="false">IF(A274="","",MAX(0,MIN(100,IF(OR(E274="",Réglages!$B$17-E274&gt;=365),Réglages!$B$5,IF(Réglages!$B$17-E274&gt;=180,Réglages!$B$6,0))+IF(F274="",0,IF(F274&lt;0.1,Réglages!$B$7,IF(F274&lt;=0.25,Réglages!$B$8,0)))+IF(G274="",0,IF(Réglages!$B$17-G274&gt;=180,Réglages!$B$9,0))+IF(AND(C274&lt;&gt;"",DATEDIF(C274,Réglages!$B$17,"m")&lt;12,OR(E274="",E274&lt;C274)),Réglages!$B$10,0)+IF(H274="Oui",0,Réglages!$B$11)+IF(I274="Oui",Réglages!$B$12,0)+IF(J274="Oui",Réglages!$B$13,0))))</f>
        <v/>
      </c>
      <c r="N274" s="19" t="str">
        <f aca="false">IF(A274="","",IF(M274&gt;=Réglages!$B$15,"Élevé",IF(M274&gt;=Réglages!$B$16,"Moyen","Faible")))</f>
        <v/>
      </c>
      <c r="O274" s="20" t="str">
        <f aca="false">IF(A274="","",IF(N274="Élevé",IF(AND(L274&lt;&gt;"",L274&lt;=90),"Appeler cette semaine : renouvellement proche","Appel ou rencontre personnelle"),IF(N274="Moyen","Invitation ciblée et un avantage inutilisé","Communications habituelles")))</f>
        <v/>
      </c>
    </row>
    <row r="275" customFormat="false" ht="15" hidden="false" customHeight="false" outlineLevel="0" collapsed="false">
      <c r="A275" s="15"/>
      <c r="B275" s="15"/>
      <c r="C275" s="12"/>
      <c r="D275" s="12"/>
      <c r="E275" s="12"/>
      <c r="F275" s="16"/>
      <c r="G275" s="12"/>
      <c r="H275" s="15"/>
      <c r="I275" s="15"/>
      <c r="J275" s="15"/>
      <c r="K275" s="17" t="str">
        <f aca="false">IF(A275="","",IF(C275="","",DATEDIF(C275,Réglages!$B$17,"m")))</f>
        <v/>
      </c>
      <c r="L275" s="17" t="str">
        <f aca="false">IF(OR(A275="",D275=""),"",D275-Réglages!$B$17)</f>
        <v/>
      </c>
      <c r="M275" s="18" t="str">
        <f aca="false">IF(A275="","",MAX(0,MIN(100,IF(OR(E275="",Réglages!$B$17-E275&gt;=365),Réglages!$B$5,IF(Réglages!$B$17-E275&gt;=180,Réglages!$B$6,0))+IF(F275="",0,IF(F275&lt;0.1,Réglages!$B$7,IF(F275&lt;=0.25,Réglages!$B$8,0)))+IF(G275="",0,IF(Réglages!$B$17-G275&gt;=180,Réglages!$B$9,0))+IF(AND(C275&lt;&gt;"",DATEDIF(C275,Réglages!$B$17,"m")&lt;12,OR(E275="",E275&lt;C275)),Réglages!$B$10,0)+IF(H275="Oui",0,Réglages!$B$11)+IF(I275="Oui",Réglages!$B$12,0)+IF(J275="Oui",Réglages!$B$13,0))))</f>
        <v/>
      </c>
      <c r="N275" s="19" t="str">
        <f aca="false">IF(A275="","",IF(M275&gt;=Réglages!$B$15,"Élevé",IF(M275&gt;=Réglages!$B$16,"Moyen","Faible")))</f>
        <v/>
      </c>
      <c r="O275" s="20" t="str">
        <f aca="false">IF(A275="","",IF(N275="Élevé",IF(AND(L275&lt;&gt;"",L275&lt;=90),"Appeler cette semaine : renouvellement proche","Appel ou rencontre personnelle"),IF(N275="Moyen","Invitation ciblée et un avantage inutilisé","Communications habituelles")))</f>
        <v/>
      </c>
    </row>
    <row r="276" customFormat="false" ht="15" hidden="false" customHeight="false" outlineLevel="0" collapsed="false">
      <c r="A276" s="15"/>
      <c r="B276" s="15"/>
      <c r="C276" s="12"/>
      <c r="D276" s="12"/>
      <c r="E276" s="12"/>
      <c r="F276" s="16"/>
      <c r="G276" s="12"/>
      <c r="H276" s="15"/>
      <c r="I276" s="15"/>
      <c r="J276" s="15"/>
      <c r="K276" s="17" t="str">
        <f aca="false">IF(A276="","",IF(C276="","",DATEDIF(C276,Réglages!$B$17,"m")))</f>
        <v/>
      </c>
      <c r="L276" s="17" t="str">
        <f aca="false">IF(OR(A276="",D276=""),"",D276-Réglages!$B$17)</f>
        <v/>
      </c>
      <c r="M276" s="18" t="str">
        <f aca="false">IF(A276="","",MAX(0,MIN(100,IF(OR(E276="",Réglages!$B$17-E276&gt;=365),Réglages!$B$5,IF(Réglages!$B$17-E276&gt;=180,Réglages!$B$6,0))+IF(F276="",0,IF(F276&lt;0.1,Réglages!$B$7,IF(F276&lt;=0.25,Réglages!$B$8,0)))+IF(G276="",0,IF(Réglages!$B$17-G276&gt;=180,Réglages!$B$9,0))+IF(AND(C276&lt;&gt;"",DATEDIF(C276,Réglages!$B$17,"m")&lt;12,OR(E276="",E276&lt;C276)),Réglages!$B$10,0)+IF(H276="Oui",0,Réglages!$B$11)+IF(I276="Oui",Réglages!$B$12,0)+IF(J276="Oui",Réglages!$B$13,0))))</f>
        <v/>
      </c>
      <c r="N276" s="19" t="str">
        <f aca="false">IF(A276="","",IF(M276&gt;=Réglages!$B$15,"Élevé",IF(M276&gt;=Réglages!$B$16,"Moyen","Faible")))</f>
        <v/>
      </c>
      <c r="O276" s="20" t="str">
        <f aca="false">IF(A276="","",IF(N276="Élevé",IF(AND(L276&lt;&gt;"",L276&lt;=90),"Appeler cette semaine : renouvellement proche","Appel ou rencontre personnelle"),IF(N276="Moyen","Invitation ciblée et un avantage inutilisé","Communications habituelles")))</f>
        <v/>
      </c>
    </row>
    <row r="277" customFormat="false" ht="15" hidden="false" customHeight="false" outlineLevel="0" collapsed="false">
      <c r="A277" s="15"/>
      <c r="B277" s="15"/>
      <c r="C277" s="12"/>
      <c r="D277" s="12"/>
      <c r="E277" s="12"/>
      <c r="F277" s="16"/>
      <c r="G277" s="12"/>
      <c r="H277" s="15"/>
      <c r="I277" s="15"/>
      <c r="J277" s="15"/>
      <c r="K277" s="17" t="str">
        <f aca="false">IF(A277="","",IF(C277="","",DATEDIF(C277,Réglages!$B$17,"m")))</f>
        <v/>
      </c>
      <c r="L277" s="17" t="str">
        <f aca="false">IF(OR(A277="",D277=""),"",D277-Réglages!$B$17)</f>
        <v/>
      </c>
      <c r="M277" s="18" t="str">
        <f aca="false">IF(A277="","",MAX(0,MIN(100,IF(OR(E277="",Réglages!$B$17-E277&gt;=365),Réglages!$B$5,IF(Réglages!$B$17-E277&gt;=180,Réglages!$B$6,0))+IF(F277="",0,IF(F277&lt;0.1,Réglages!$B$7,IF(F277&lt;=0.25,Réglages!$B$8,0)))+IF(G277="",0,IF(Réglages!$B$17-G277&gt;=180,Réglages!$B$9,0))+IF(AND(C277&lt;&gt;"",DATEDIF(C277,Réglages!$B$17,"m")&lt;12,OR(E277="",E277&lt;C277)),Réglages!$B$10,0)+IF(H277="Oui",0,Réglages!$B$11)+IF(I277="Oui",Réglages!$B$12,0)+IF(J277="Oui",Réglages!$B$13,0))))</f>
        <v/>
      </c>
      <c r="N277" s="19" t="str">
        <f aca="false">IF(A277="","",IF(M277&gt;=Réglages!$B$15,"Élevé",IF(M277&gt;=Réglages!$B$16,"Moyen","Faible")))</f>
        <v/>
      </c>
      <c r="O277" s="20" t="str">
        <f aca="false">IF(A277="","",IF(N277="Élevé",IF(AND(L277&lt;&gt;"",L277&lt;=90),"Appeler cette semaine : renouvellement proche","Appel ou rencontre personnelle"),IF(N277="Moyen","Invitation ciblée et un avantage inutilisé","Communications habituelles")))</f>
        <v/>
      </c>
    </row>
    <row r="278" customFormat="false" ht="15" hidden="false" customHeight="false" outlineLevel="0" collapsed="false">
      <c r="A278" s="15"/>
      <c r="B278" s="15"/>
      <c r="C278" s="12"/>
      <c r="D278" s="12"/>
      <c r="E278" s="12"/>
      <c r="F278" s="16"/>
      <c r="G278" s="12"/>
      <c r="H278" s="15"/>
      <c r="I278" s="15"/>
      <c r="J278" s="15"/>
      <c r="K278" s="17" t="str">
        <f aca="false">IF(A278="","",IF(C278="","",DATEDIF(C278,Réglages!$B$17,"m")))</f>
        <v/>
      </c>
      <c r="L278" s="17" t="str">
        <f aca="false">IF(OR(A278="",D278=""),"",D278-Réglages!$B$17)</f>
        <v/>
      </c>
      <c r="M278" s="18" t="str">
        <f aca="false">IF(A278="","",MAX(0,MIN(100,IF(OR(E278="",Réglages!$B$17-E278&gt;=365),Réglages!$B$5,IF(Réglages!$B$17-E278&gt;=180,Réglages!$B$6,0))+IF(F278="",0,IF(F278&lt;0.1,Réglages!$B$7,IF(F278&lt;=0.25,Réglages!$B$8,0)))+IF(G278="",0,IF(Réglages!$B$17-G278&gt;=180,Réglages!$B$9,0))+IF(AND(C278&lt;&gt;"",DATEDIF(C278,Réglages!$B$17,"m")&lt;12,OR(E278="",E278&lt;C278)),Réglages!$B$10,0)+IF(H278="Oui",0,Réglages!$B$11)+IF(I278="Oui",Réglages!$B$12,0)+IF(J278="Oui",Réglages!$B$13,0))))</f>
        <v/>
      </c>
      <c r="N278" s="19" t="str">
        <f aca="false">IF(A278="","",IF(M278&gt;=Réglages!$B$15,"Élevé",IF(M278&gt;=Réglages!$B$16,"Moyen","Faible")))</f>
        <v/>
      </c>
      <c r="O278" s="20" t="str">
        <f aca="false">IF(A278="","",IF(N278="Élevé",IF(AND(L278&lt;&gt;"",L278&lt;=90),"Appeler cette semaine : renouvellement proche","Appel ou rencontre personnelle"),IF(N278="Moyen","Invitation ciblée et un avantage inutilisé","Communications habituelles")))</f>
        <v/>
      </c>
    </row>
    <row r="279" customFormat="false" ht="15" hidden="false" customHeight="false" outlineLevel="0" collapsed="false">
      <c r="A279" s="15"/>
      <c r="B279" s="15"/>
      <c r="C279" s="12"/>
      <c r="D279" s="12"/>
      <c r="E279" s="12"/>
      <c r="F279" s="16"/>
      <c r="G279" s="12"/>
      <c r="H279" s="15"/>
      <c r="I279" s="15"/>
      <c r="J279" s="15"/>
      <c r="K279" s="17" t="str">
        <f aca="false">IF(A279="","",IF(C279="","",DATEDIF(C279,Réglages!$B$17,"m")))</f>
        <v/>
      </c>
      <c r="L279" s="17" t="str">
        <f aca="false">IF(OR(A279="",D279=""),"",D279-Réglages!$B$17)</f>
        <v/>
      </c>
      <c r="M279" s="18" t="str">
        <f aca="false">IF(A279="","",MAX(0,MIN(100,IF(OR(E279="",Réglages!$B$17-E279&gt;=365),Réglages!$B$5,IF(Réglages!$B$17-E279&gt;=180,Réglages!$B$6,0))+IF(F279="",0,IF(F279&lt;0.1,Réglages!$B$7,IF(F279&lt;=0.25,Réglages!$B$8,0)))+IF(G279="",0,IF(Réglages!$B$17-G279&gt;=180,Réglages!$B$9,0))+IF(AND(C279&lt;&gt;"",DATEDIF(C279,Réglages!$B$17,"m")&lt;12,OR(E279="",E279&lt;C279)),Réglages!$B$10,0)+IF(H279="Oui",0,Réglages!$B$11)+IF(I279="Oui",Réglages!$B$12,0)+IF(J279="Oui",Réglages!$B$13,0))))</f>
        <v/>
      </c>
      <c r="N279" s="19" t="str">
        <f aca="false">IF(A279="","",IF(M279&gt;=Réglages!$B$15,"Élevé",IF(M279&gt;=Réglages!$B$16,"Moyen","Faible")))</f>
        <v/>
      </c>
      <c r="O279" s="20" t="str">
        <f aca="false">IF(A279="","",IF(N279="Élevé",IF(AND(L279&lt;&gt;"",L279&lt;=90),"Appeler cette semaine : renouvellement proche","Appel ou rencontre personnelle"),IF(N279="Moyen","Invitation ciblée et un avantage inutilisé","Communications habituelles")))</f>
        <v/>
      </c>
    </row>
    <row r="280" customFormat="false" ht="15" hidden="false" customHeight="false" outlineLevel="0" collapsed="false">
      <c r="A280" s="15"/>
      <c r="B280" s="15"/>
      <c r="C280" s="12"/>
      <c r="D280" s="12"/>
      <c r="E280" s="12"/>
      <c r="F280" s="16"/>
      <c r="G280" s="12"/>
      <c r="H280" s="15"/>
      <c r="I280" s="15"/>
      <c r="J280" s="15"/>
      <c r="K280" s="17" t="str">
        <f aca="false">IF(A280="","",IF(C280="","",DATEDIF(C280,Réglages!$B$17,"m")))</f>
        <v/>
      </c>
      <c r="L280" s="17" t="str">
        <f aca="false">IF(OR(A280="",D280=""),"",D280-Réglages!$B$17)</f>
        <v/>
      </c>
      <c r="M280" s="18" t="str">
        <f aca="false">IF(A280="","",MAX(0,MIN(100,IF(OR(E280="",Réglages!$B$17-E280&gt;=365),Réglages!$B$5,IF(Réglages!$B$17-E280&gt;=180,Réglages!$B$6,0))+IF(F280="",0,IF(F280&lt;0.1,Réglages!$B$7,IF(F280&lt;=0.25,Réglages!$B$8,0)))+IF(G280="",0,IF(Réglages!$B$17-G280&gt;=180,Réglages!$B$9,0))+IF(AND(C280&lt;&gt;"",DATEDIF(C280,Réglages!$B$17,"m")&lt;12,OR(E280="",E280&lt;C280)),Réglages!$B$10,0)+IF(H280="Oui",0,Réglages!$B$11)+IF(I280="Oui",Réglages!$B$12,0)+IF(J280="Oui",Réglages!$B$13,0))))</f>
        <v/>
      </c>
      <c r="N280" s="19" t="str">
        <f aca="false">IF(A280="","",IF(M280&gt;=Réglages!$B$15,"Élevé",IF(M280&gt;=Réglages!$B$16,"Moyen","Faible")))</f>
        <v/>
      </c>
      <c r="O280" s="20" t="str">
        <f aca="false">IF(A280="","",IF(N280="Élevé",IF(AND(L280&lt;&gt;"",L280&lt;=90),"Appeler cette semaine : renouvellement proche","Appel ou rencontre personnelle"),IF(N280="Moyen","Invitation ciblée et un avantage inutilisé","Communications habituelles")))</f>
        <v/>
      </c>
    </row>
    <row r="281" customFormat="false" ht="15" hidden="false" customHeight="false" outlineLevel="0" collapsed="false">
      <c r="A281" s="15"/>
      <c r="B281" s="15"/>
      <c r="C281" s="12"/>
      <c r="D281" s="12"/>
      <c r="E281" s="12"/>
      <c r="F281" s="16"/>
      <c r="G281" s="12"/>
      <c r="H281" s="15"/>
      <c r="I281" s="15"/>
      <c r="J281" s="15"/>
      <c r="K281" s="17" t="str">
        <f aca="false">IF(A281="","",IF(C281="","",DATEDIF(C281,Réglages!$B$17,"m")))</f>
        <v/>
      </c>
      <c r="L281" s="17" t="str">
        <f aca="false">IF(OR(A281="",D281=""),"",D281-Réglages!$B$17)</f>
        <v/>
      </c>
      <c r="M281" s="18" t="str">
        <f aca="false">IF(A281="","",MAX(0,MIN(100,IF(OR(E281="",Réglages!$B$17-E281&gt;=365),Réglages!$B$5,IF(Réglages!$B$17-E281&gt;=180,Réglages!$B$6,0))+IF(F281="",0,IF(F281&lt;0.1,Réglages!$B$7,IF(F281&lt;=0.25,Réglages!$B$8,0)))+IF(G281="",0,IF(Réglages!$B$17-G281&gt;=180,Réglages!$B$9,0))+IF(AND(C281&lt;&gt;"",DATEDIF(C281,Réglages!$B$17,"m")&lt;12,OR(E281="",E281&lt;C281)),Réglages!$B$10,0)+IF(H281="Oui",0,Réglages!$B$11)+IF(I281="Oui",Réglages!$B$12,0)+IF(J281="Oui",Réglages!$B$13,0))))</f>
        <v/>
      </c>
      <c r="N281" s="19" t="str">
        <f aca="false">IF(A281="","",IF(M281&gt;=Réglages!$B$15,"Élevé",IF(M281&gt;=Réglages!$B$16,"Moyen","Faible")))</f>
        <v/>
      </c>
      <c r="O281" s="20" t="str">
        <f aca="false">IF(A281="","",IF(N281="Élevé",IF(AND(L281&lt;&gt;"",L281&lt;=90),"Appeler cette semaine : renouvellement proche","Appel ou rencontre personnelle"),IF(N281="Moyen","Invitation ciblée et un avantage inutilisé","Communications habituelles")))</f>
        <v/>
      </c>
    </row>
    <row r="282" customFormat="false" ht="15" hidden="false" customHeight="false" outlineLevel="0" collapsed="false">
      <c r="A282" s="15"/>
      <c r="B282" s="15"/>
      <c r="C282" s="12"/>
      <c r="D282" s="12"/>
      <c r="E282" s="12"/>
      <c r="F282" s="16"/>
      <c r="G282" s="12"/>
      <c r="H282" s="15"/>
      <c r="I282" s="15"/>
      <c r="J282" s="15"/>
      <c r="K282" s="17" t="str">
        <f aca="false">IF(A282="","",IF(C282="","",DATEDIF(C282,Réglages!$B$17,"m")))</f>
        <v/>
      </c>
      <c r="L282" s="17" t="str">
        <f aca="false">IF(OR(A282="",D282=""),"",D282-Réglages!$B$17)</f>
        <v/>
      </c>
      <c r="M282" s="18" t="str">
        <f aca="false">IF(A282="","",MAX(0,MIN(100,IF(OR(E282="",Réglages!$B$17-E282&gt;=365),Réglages!$B$5,IF(Réglages!$B$17-E282&gt;=180,Réglages!$B$6,0))+IF(F282="",0,IF(F282&lt;0.1,Réglages!$B$7,IF(F282&lt;=0.25,Réglages!$B$8,0)))+IF(G282="",0,IF(Réglages!$B$17-G282&gt;=180,Réglages!$B$9,0))+IF(AND(C282&lt;&gt;"",DATEDIF(C282,Réglages!$B$17,"m")&lt;12,OR(E282="",E282&lt;C282)),Réglages!$B$10,0)+IF(H282="Oui",0,Réglages!$B$11)+IF(I282="Oui",Réglages!$B$12,0)+IF(J282="Oui",Réglages!$B$13,0))))</f>
        <v/>
      </c>
      <c r="N282" s="19" t="str">
        <f aca="false">IF(A282="","",IF(M282&gt;=Réglages!$B$15,"Élevé",IF(M282&gt;=Réglages!$B$16,"Moyen","Faible")))</f>
        <v/>
      </c>
      <c r="O282" s="20" t="str">
        <f aca="false">IF(A282="","",IF(N282="Élevé",IF(AND(L282&lt;&gt;"",L282&lt;=90),"Appeler cette semaine : renouvellement proche","Appel ou rencontre personnelle"),IF(N282="Moyen","Invitation ciblée et un avantage inutilisé","Communications habituelles")))</f>
        <v/>
      </c>
    </row>
    <row r="283" customFormat="false" ht="15" hidden="false" customHeight="false" outlineLevel="0" collapsed="false">
      <c r="A283" s="15"/>
      <c r="B283" s="15"/>
      <c r="C283" s="12"/>
      <c r="D283" s="12"/>
      <c r="E283" s="12"/>
      <c r="F283" s="16"/>
      <c r="G283" s="12"/>
      <c r="H283" s="15"/>
      <c r="I283" s="15"/>
      <c r="J283" s="15"/>
      <c r="K283" s="17" t="str">
        <f aca="false">IF(A283="","",IF(C283="","",DATEDIF(C283,Réglages!$B$17,"m")))</f>
        <v/>
      </c>
      <c r="L283" s="17" t="str">
        <f aca="false">IF(OR(A283="",D283=""),"",D283-Réglages!$B$17)</f>
        <v/>
      </c>
      <c r="M283" s="18" t="str">
        <f aca="false">IF(A283="","",MAX(0,MIN(100,IF(OR(E283="",Réglages!$B$17-E283&gt;=365),Réglages!$B$5,IF(Réglages!$B$17-E283&gt;=180,Réglages!$B$6,0))+IF(F283="",0,IF(F283&lt;0.1,Réglages!$B$7,IF(F283&lt;=0.25,Réglages!$B$8,0)))+IF(G283="",0,IF(Réglages!$B$17-G283&gt;=180,Réglages!$B$9,0))+IF(AND(C283&lt;&gt;"",DATEDIF(C283,Réglages!$B$17,"m")&lt;12,OR(E283="",E283&lt;C283)),Réglages!$B$10,0)+IF(H283="Oui",0,Réglages!$B$11)+IF(I283="Oui",Réglages!$B$12,0)+IF(J283="Oui",Réglages!$B$13,0))))</f>
        <v/>
      </c>
      <c r="N283" s="19" t="str">
        <f aca="false">IF(A283="","",IF(M283&gt;=Réglages!$B$15,"Élevé",IF(M283&gt;=Réglages!$B$16,"Moyen","Faible")))</f>
        <v/>
      </c>
      <c r="O283" s="20" t="str">
        <f aca="false">IF(A283="","",IF(N283="Élevé",IF(AND(L283&lt;&gt;"",L283&lt;=90),"Appeler cette semaine : renouvellement proche","Appel ou rencontre personnelle"),IF(N283="Moyen","Invitation ciblée et un avantage inutilisé","Communications habituelles")))</f>
        <v/>
      </c>
    </row>
    <row r="284" customFormat="false" ht="15" hidden="false" customHeight="false" outlineLevel="0" collapsed="false">
      <c r="A284" s="15"/>
      <c r="B284" s="15"/>
      <c r="C284" s="12"/>
      <c r="D284" s="12"/>
      <c r="E284" s="12"/>
      <c r="F284" s="16"/>
      <c r="G284" s="12"/>
      <c r="H284" s="15"/>
      <c r="I284" s="15"/>
      <c r="J284" s="15"/>
      <c r="K284" s="17" t="str">
        <f aca="false">IF(A284="","",IF(C284="","",DATEDIF(C284,Réglages!$B$17,"m")))</f>
        <v/>
      </c>
      <c r="L284" s="17" t="str">
        <f aca="false">IF(OR(A284="",D284=""),"",D284-Réglages!$B$17)</f>
        <v/>
      </c>
      <c r="M284" s="18" t="str">
        <f aca="false">IF(A284="","",MAX(0,MIN(100,IF(OR(E284="",Réglages!$B$17-E284&gt;=365),Réglages!$B$5,IF(Réglages!$B$17-E284&gt;=180,Réglages!$B$6,0))+IF(F284="",0,IF(F284&lt;0.1,Réglages!$B$7,IF(F284&lt;=0.25,Réglages!$B$8,0)))+IF(G284="",0,IF(Réglages!$B$17-G284&gt;=180,Réglages!$B$9,0))+IF(AND(C284&lt;&gt;"",DATEDIF(C284,Réglages!$B$17,"m")&lt;12,OR(E284="",E284&lt;C284)),Réglages!$B$10,0)+IF(H284="Oui",0,Réglages!$B$11)+IF(I284="Oui",Réglages!$B$12,0)+IF(J284="Oui",Réglages!$B$13,0))))</f>
        <v/>
      </c>
      <c r="N284" s="19" t="str">
        <f aca="false">IF(A284="","",IF(M284&gt;=Réglages!$B$15,"Élevé",IF(M284&gt;=Réglages!$B$16,"Moyen","Faible")))</f>
        <v/>
      </c>
      <c r="O284" s="20" t="str">
        <f aca="false">IF(A284="","",IF(N284="Élevé",IF(AND(L284&lt;&gt;"",L284&lt;=90),"Appeler cette semaine : renouvellement proche","Appel ou rencontre personnelle"),IF(N284="Moyen","Invitation ciblée et un avantage inutilisé","Communications habituelles")))</f>
        <v/>
      </c>
    </row>
    <row r="285" customFormat="false" ht="15" hidden="false" customHeight="false" outlineLevel="0" collapsed="false">
      <c r="A285" s="15"/>
      <c r="B285" s="15"/>
      <c r="C285" s="12"/>
      <c r="D285" s="12"/>
      <c r="E285" s="12"/>
      <c r="F285" s="16"/>
      <c r="G285" s="12"/>
      <c r="H285" s="15"/>
      <c r="I285" s="15"/>
      <c r="J285" s="15"/>
      <c r="K285" s="17" t="str">
        <f aca="false">IF(A285="","",IF(C285="","",DATEDIF(C285,Réglages!$B$17,"m")))</f>
        <v/>
      </c>
      <c r="L285" s="17" t="str">
        <f aca="false">IF(OR(A285="",D285=""),"",D285-Réglages!$B$17)</f>
        <v/>
      </c>
      <c r="M285" s="18" t="str">
        <f aca="false">IF(A285="","",MAX(0,MIN(100,IF(OR(E285="",Réglages!$B$17-E285&gt;=365),Réglages!$B$5,IF(Réglages!$B$17-E285&gt;=180,Réglages!$B$6,0))+IF(F285="",0,IF(F285&lt;0.1,Réglages!$B$7,IF(F285&lt;=0.25,Réglages!$B$8,0)))+IF(G285="",0,IF(Réglages!$B$17-G285&gt;=180,Réglages!$B$9,0))+IF(AND(C285&lt;&gt;"",DATEDIF(C285,Réglages!$B$17,"m")&lt;12,OR(E285="",E285&lt;C285)),Réglages!$B$10,0)+IF(H285="Oui",0,Réglages!$B$11)+IF(I285="Oui",Réglages!$B$12,0)+IF(J285="Oui",Réglages!$B$13,0))))</f>
        <v/>
      </c>
      <c r="N285" s="19" t="str">
        <f aca="false">IF(A285="","",IF(M285&gt;=Réglages!$B$15,"Élevé",IF(M285&gt;=Réglages!$B$16,"Moyen","Faible")))</f>
        <v/>
      </c>
      <c r="O285" s="20" t="str">
        <f aca="false">IF(A285="","",IF(N285="Élevé",IF(AND(L285&lt;&gt;"",L285&lt;=90),"Appeler cette semaine : renouvellement proche","Appel ou rencontre personnelle"),IF(N285="Moyen","Invitation ciblée et un avantage inutilisé","Communications habituelles")))</f>
        <v/>
      </c>
    </row>
    <row r="286" customFormat="false" ht="15" hidden="false" customHeight="false" outlineLevel="0" collapsed="false">
      <c r="A286" s="15"/>
      <c r="B286" s="15"/>
      <c r="C286" s="12"/>
      <c r="D286" s="12"/>
      <c r="E286" s="12"/>
      <c r="F286" s="16"/>
      <c r="G286" s="12"/>
      <c r="H286" s="15"/>
      <c r="I286" s="15"/>
      <c r="J286" s="15"/>
      <c r="K286" s="17" t="str">
        <f aca="false">IF(A286="","",IF(C286="","",DATEDIF(C286,Réglages!$B$17,"m")))</f>
        <v/>
      </c>
      <c r="L286" s="17" t="str">
        <f aca="false">IF(OR(A286="",D286=""),"",D286-Réglages!$B$17)</f>
        <v/>
      </c>
      <c r="M286" s="18" t="str">
        <f aca="false">IF(A286="","",MAX(0,MIN(100,IF(OR(E286="",Réglages!$B$17-E286&gt;=365),Réglages!$B$5,IF(Réglages!$B$17-E286&gt;=180,Réglages!$B$6,0))+IF(F286="",0,IF(F286&lt;0.1,Réglages!$B$7,IF(F286&lt;=0.25,Réglages!$B$8,0)))+IF(G286="",0,IF(Réglages!$B$17-G286&gt;=180,Réglages!$B$9,0))+IF(AND(C286&lt;&gt;"",DATEDIF(C286,Réglages!$B$17,"m")&lt;12,OR(E286="",E286&lt;C286)),Réglages!$B$10,0)+IF(H286="Oui",0,Réglages!$B$11)+IF(I286="Oui",Réglages!$B$12,0)+IF(J286="Oui",Réglages!$B$13,0))))</f>
        <v/>
      </c>
      <c r="N286" s="19" t="str">
        <f aca="false">IF(A286="","",IF(M286&gt;=Réglages!$B$15,"Élevé",IF(M286&gt;=Réglages!$B$16,"Moyen","Faible")))</f>
        <v/>
      </c>
      <c r="O286" s="20" t="str">
        <f aca="false">IF(A286="","",IF(N286="Élevé",IF(AND(L286&lt;&gt;"",L286&lt;=90),"Appeler cette semaine : renouvellement proche","Appel ou rencontre personnelle"),IF(N286="Moyen","Invitation ciblée et un avantage inutilisé","Communications habituelles")))</f>
        <v/>
      </c>
    </row>
    <row r="287" customFormat="false" ht="15" hidden="false" customHeight="false" outlineLevel="0" collapsed="false">
      <c r="A287" s="15"/>
      <c r="B287" s="15"/>
      <c r="C287" s="12"/>
      <c r="D287" s="12"/>
      <c r="E287" s="12"/>
      <c r="F287" s="16"/>
      <c r="G287" s="12"/>
      <c r="H287" s="15"/>
      <c r="I287" s="15"/>
      <c r="J287" s="15"/>
      <c r="K287" s="17" t="str">
        <f aca="false">IF(A287="","",IF(C287="","",DATEDIF(C287,Réglages!$B$17,"m")))</f>
        <v/>
      </c>
      <c r="L287" s="17" t="str">
        <f aca="false">IF(OR(A287="",D287=""),"",D287-Réglages!$B$17)</f>
        <v/>
      </c>
      <c r="M287" s="18" t="str">
        <f aca="false">IF(A287="","",MAX(0,MIN(100,IF(OR(E287="",Réglages!$B$17-E287&gt;=365),Réglages!$B$5,IF(Réglages!$B$17-E287&gt;=180,Réglages!$B$6,0))+IF(F287="",0,IF(F287&lt;0.1,Réglages!$B$7,IF(F287&lt;=0.25,Réglages!$B$8,0)))+IF(G287="",0,IF(Réglages!$B$17-G287&gt;=180,Réglages!$B$9,0))+IF(AND(C287&lt;&gt;"",DATEDIF(C287,Réglages!$B$17,"m")&lt;12,OR(E287="",E287&lt;C287)),Réglages!$B$10,0)+IF(H287="Oui",0,Réglages!$B$11)+IF(I287="Oui",Réglages!$B$12,0)+IF(J287="Oui",Réglages!$B$13,0))))</f>
        <v/>
      </c>
      <c r="N287" s="19" t="str">
        <f aca="false">IF(A287="","",IF(M287&gt;=Réglages!$B$15,"Élevé",IF(M287&gt;=Réglages!$B$16,"Moyen","Faible")))</f>
        <v/>
      </c>
      <c r="O287" s="20" t="str">
        <f aca="false">IF(A287="","",IF(N287="Élevé",IF(AND(L287&lt;&gt;"",L287&lt;=90),"Appeler cette semaine : renouvellement proche","Appel ou rencontre personnelle"),IF(N287="Moyen","Invitation ciblée et un avantage inutilisé","Communications habituelles")))</f>
        <v/>
      </c>
    </row>
    <row r="288" customFormat="false" ht="15" hidden="false" customHeight="false" outlineLevel="0" collapsed="false">
      <c r="A288" s="15"/>
      <c r="B288" s="15"/>
      <c r="C288" s="12"/>
      <c r="D288" s="12"/>
      <c r="E288" s="12"/>
      <c r="F288" s="16"/>
      <c r="G288" s="12"/>
      <c r="H288" s="15"/>
      <c r="I288" s="15"/>
      <c r="J288" s="15"/>
      <c r="K288" s="17" t="str">
        <f aca="false">IF(A288="","",IF(C288="","",DATEDIF(C288,Réglages!$B$17,"m")))</f>
        <v/>
      </c>
      <c r="L288" s="17" t="str">
        <f aca="false">IF(OR(A288="",D288=""),"",D288-Réglages!$B$17)</f>
        <v/>
      </c>
      <c r="M288" s="18" t="str">
        <f aca="false">IF(A288="","",MAX(0,MIN(100,IF(OR(E288="",Réglages!$B$17-E288&gt;=365),Réglages!$B$5,IF(Réglages!$B$17-E288&gt;=180,Réglages!$B$6,0))+IF(F288="",0,IF(F288&lt;0.1,Réglages!$B$7,IF(F288&lt;=0.25,Réglages!$B$8,0)))+IF(G288="",0,IF(Réglages!$B$17-G288&gt;=180,Réglages!$B$9,0))+IF(AND(C288&lt;&gt;"",DATEDIF(C288,Réglages!$B$17,"m")&lt;12,OR(E288="",E288&lt;C288)),Réglages!$B$10,0)+IF(H288="Oui",0,Réglages!$B$11)+IF(I288="Oui",Réglages!$B$12,0)+IF(J288="Oui",Réglages!$B$13,0))))</f>
        <v/>
      </c>
      <c r="N288" s="19" t="str">
        <f aca="false">IF(A288="","",IF(M288&gt;=Réglages!$B$15,"Élevé",IF(M288&gt;=Réglages!$B$16,"Moyen","Faible")))</f>
        <v/>
      </c>
      <c r="O288" s="20" t="str">
        <f aca="false">IF(A288="","",IF(N288="Élevé",IF(AND(L288&lt;&gt;"",L288&lt;=90),"Appeler cette semaine : renouvellement proche","Appel ou rencontre personnelle"),IF(N288="Moyen","Invitation ciblée et un avantage inutilisé","Communications habituelles")))</f>
        <v/>
      </c>
    </row>
    <row r="289" customFormat="false" ht="15" hidden="false" customHeight="false" outlineLevel="0" collapsed="false">
      <c r="A289" s="15"/>
      <c r="B289" s="15"/>
      <c r="C289" s="12"/>
      <c r="D289" s="12"/>
      <c r="E289" s="12"/>
      <c r="F289" s="16"/>
      <c r="G289" s="12"/>
      <c r="H289" s="15"/>
      <c r="I289" s="15"/>
      <c r="J289" s="15"/>
      <c r="K289" s="17" t="str">
        <f aca="false">IF(A289="","",IF(C289="","",DATEDIF(C289,Réglages!$B$17,"m")))</f>
        <v/>
      </c>
      <c r="L289" s="17" t="str">
        <f aca="false">IF(OR(A289="",D289=""),"",D289-Réglages!$B$17)</f>
        <v/>
      </c>
      <c r="M289" s="18" t="str">
        <f aca="false">IF(A289="","",MAX(0,MIN(100,IF(OR(E289="",Réglages!$B$17-E289&gt;=365),Réglages!$B$5,IF(Réglages!$B$17-E289&gt;=180,Réglages!$B$6,0))+IF(F289="",0,IF(F289&lt;0.1,Réglages!$B$7,IF(F289&lt;=0.25,Réglages!$B$8,0)))+IF(G289="",0,IF(Réglages!$B$17-G289&gt;=180,Réglages!$B$9,0))+IF(AND(C289&lt;&gt;"",DATEDIF(C289,Réglages!$B$17,"m")&lt;12,OR(E289="",E289&lt;C289)),Réglages!$B$10,0)+IF(H289="Oui",0,Réglages!$B$11)+IF(I289="Oui",Réglages!$B$12,0)+IF(J289="Oui",Réglages!$B$13,0))))</f>
        <v/>
      </c>
      <c r="N289" s="19" t="str">
        <f aca="false">IF(A289="","",IF(M289&gt;=Réglages!$B$15,"Élevé",IF(M289&gt;=Réglages!$B$16,"Moyen","Faible")))</f>
        <v/>
      </c>
      <c r="O289" s="20" t="str">
        <f aca="false">IF(A289="","",IF(N289="Élevé",IF(AND(L289&lt;&gt;"",L289&lt;=90),"Appeler cette semaine : renouvellement proche","Appel ou rencontre personnelle"),IF(N289="Moyen","Invitation ciblée et un avantage inutilisé","Communications habituelles")))</f>
        <v/>
      </c>
    </row>
    <row r="290" customFormat="false" ht="15" hidden="false" customHeight="false" outlineLevel="0" collapsed="false">
      <c r="A290" s="15"/>
      <c r="B290" s="15"/>
      <c r="C290" s="12"/>
      <c r="D290" s="12"/>
      <c r="E290" s="12"/>
      <c r="F290" s="16"/>
      <c r="G290" s="12"/>
      <c r="H290" s="15"/>
      <c r="I290" s="15"/>
      <c r="J290" s="15"/>
      <c r="K290" s="17" t="str">
        <f aca="false">IF(A290="","",IF(C290="","",DATEDIF(C290,Réglages!$B$17,"m")))</f>
        <v/>
      </c>
      <c r="L290" s="17" t="str">
        <f aca="false">IF(OR(A290="",D290=""),"",D290-Réglages!$B$17)</f>
        <v/>
      </c>
      <c r="M290" s="18" t="str">
        <f aca="false">IF(A290="","",MAX(0,MIN(100,IF(OR(E290="",Réglages!$B$17-E290&gt;=365),Réglages!$B$5,IF(Réglages!$B$17-E290&gt;=180,Réglages!$B$6,0))+IF(F290="",0,IF(F290&lt;0.1,Réglages!$B$7,IF(F290&lt;=0.25,Réglages!$B$8,0)))+IF(G290="",0,IF(Réglages!$B$17-G290&gt;=180,Réglages!$B$9,0))+IF(AND(C290&lt;&gt;"",DATEDIF(C290,Réglages!$B$17,"m")&lt;12,OR(E290="",E290&lt;C290)),Réglages!$B$10,0)+IF(H290="Oui",0,Réglages!$B$11)+IF(I290="Oui",Réglages!$B$12,0)+IF(J290="Oui",Réglages!$B$13,0))))</f>
        <v/>
      </c>
      <c r="N290" s="19" t="str">
        <f aca="false">IF(A290="","",IF(M290&gt;=Réglages!$B$15,"Élevé",IF(M290&gt;=Réglages!$B$16,"Moyen","Faible")))</f>
        <v/>
      </c>
      <c r="O290" s="20" t="str">
        <f aca="false">IF(A290="","",IF(N290="Élevé",IF(AND(L290&lt;&gt;"",L290&lt;=90),"Appeler cette semaine : renouvellement proche","Appel ou rencontre personnelle"),IF(N290="Moyen","Invitation ciblée et un avantage inutilisé","Communications habituelles")))</f>
        <v/>
      </c>
    </row>
    <row r="291" customFormat="false" ht="15" hidden="false" customHeight="false" outlineLevel="0" collapsed="false">
      <c r="A291" s="15"/>
      <c r="B291" s="15"/>
      <c r="C291" s="12"/>
      <c r="D291" s="12"/>
      <c r="E291" s="12"/>
      <c r="F291" s="16"/>
      <c r="G291" s="12"/>
      <c r="H291" s="15"/>
      <c r="I291" s="15"/>
      <c r="J291" s="15"/>
      <c r="K291" s="17" t="str">
        <f aca="false">IF(A291="","",IF(C291="","",DATEDIF(C291,Réglages!$B$17,"m")))</f>
        <v/>
      </c>
      <c r="L291" s="17" t="str">
        <f aca="false">IF(OR(A291="",D291=""),"",D291-Réglages!$B$17)</f>
        <v/>
      </c>
      <c r="M291" s="18" t="str">
        <f aca="false">IF(A291="","",MAX(0,MIN(100,IF(OR(E291="",Réglages!$B$17-E291&gt;=365),Réglages!$B$5,IF(Réglages!$B$17-E291&gt;=180,Réglages!$B$6,0))+IF(F291="",0,IF(F291&lt;0.1,Réglages!$B$7,IF(F291&lt;=0.25,Réglages!$B$8,0)))+IF(G291="",0,IF(Réglages!$B$17-G291&gt;=180,Réglages!$B$9,0))+IF(AND(C291&lt;&gt;"",DATEDIF(C291,Réglages!$B$17,"m")&lt;12,OR(E291="",E291&lt;C291)),Réglages!$B$10,0)+IF(H291="Oui",0,Réglages!$B$11)+IF(I291="Oui",Réglages!$B$12,0)+IF(J291="Oui",Réglages!$B$13,0))))</f>
        <v/>
      </c>
      <c r="N291" s="19" t="str">
        <f aca="false">IF(A291="","",IF(M291&gt;=Réglages!$B$15,"Élevé",IF(M291&gt;=Réglages!$B$16,"Moyen","Faible")))</f>
        <v/>
      </c>
      <c r="O291" s="20" t="str">
        <f aca="false">IF(A291="","",IF(N291="Élevé",IF(AND(L291&lt;&gt;"",L291&lt;=90),"Appeler cette semaine : renouvellement proche","Appel ou rencontre personnelle"),IF(N291="Moyen","Invitation ciblée et un avantage inutilisé","Communications habituelles")))</f>
        <v/>
      </c>
    </row>
    <row r="292" customFormat="false" ht="15" hidden="false" customHeight="false" outlineLevel="0" collapsed="false">
      <c r="A292" s="15"/>
      <c r="B292" s="15"/>
      <c r="C292" s="12"/>
      <c r="D292" s="12"/>
      <c r="E292" s="12"/>
      <c r="F292" s="16"/>
      <c r="G292" s="12"/>
      <c r="H292" s="15"/>
      <c r="I292" s="15"/>
      <c r="J292" s="15"/>
      <c r="K292" s="17" t="str">
        <f aca="false">IF(A292="","",IF(C292="","",DATEDIF(C292,Réglages!$B$17,"m")))</f>
        <v/>
      </c>
      <c r="L292" s="17" t="str">
        <f aca="false">IF(OR(A292="",D292=""),"",D292-Réglages!$B$17)</f>
        <v/>
      </c>
      <c r="M292" s="18" t="str">
        <f aca="false">IF(A292="","",MAX(0,MIN(100,IF(OR(E292="",Réglages!$B$17-E292&gt;=365),Réglages!$B$5,IF(Réglages!$B$17-E292&gt;=180,Réglages!$B$6,0))+IF(F292="",0,IF(F292&lt;0.1,Réglages!$B$7,IF(F292&lt;=0.25,Réglages!$B$8,0)))+IF(G292="",0,IF(Réglages!$B$17-G292&gt;=180,Réglages!$B$9,0))+IF(AND(C292&lt;&gt;"",DATEDIF(C292,Réglages!$B$17,"m")&lt;12,OR(E292="",E292&lt;C292)),Réglages!$B$10,0)+IF(H292="Oui",0,Réglages!$B$11)+IF(I292="Oui",Réglages!$B$12,0)+IF(J292="Oui",Réglages!$B$13,0))))</f>
        <v/>
      </c>
      <c r="N292" s="19" t="str">
        <f aca="false">IF(A292="","",IF(M292&gt;=Réglages!$B$15,"Élevé",IF(M292&gt;=Réglages!$B$16,"Moyen","Faible")))</f>
        <v/>
      </c>
      <c r="O292" s="20" t="str">
        <f aca="false">IF(A292="","",IF(N292="Élevé",IF(AND(L292&lt;&gt;"",L292&lt;=90),"Appeler cette semaine : renouvellement proche","Appel ou rencontre personnelle"),IF(N292="Moyen","Invitation ciblée et un avantage inutilisé","Communications habituelles")))</f>
        <v/>
      </c>
    </row>
    <row r="293" customFormat="false" ht="15" hidden="false" customHeight="false" outlineLevel="0" collapsed="false">
      <c r="A293" s="15"/>
      <c r="B293" s="15"/>
      <c r="C293" s="12"/>
      <c r="D293" s="12"/>
      <c r="E293" s="12"/>
      <c r="F293" s="16"/>
      <c r="G293" s="12"/>
      <c r="H293" s="15"/>
      <c r="I293" s="15"/>
      <c r="J293" s="15"/>
      <c r="K293" s="17" t="str">
        <f aca="false">IF(A293="","",IF(C293="","",DATEDIF(C293,Réglages!$B$17,"m")))</f>
        <v/>
      </c>
      <c r="L293" s="17" t="str">
        <f aca="false">IF(OR(A293="",D293=""),"",D293-Réglages!$B$17)</f>
        <v/>
      </c>
      <c r="M293" s="18" t="str">
        <f aca="false">IF(A293="","",MAX(0,MIN(100,IF(OR(E293="",Réglages!$B$17-E293&gt;=365),Réglages!$B$5,IF(Réglages!$B$17-E293&gt;=180,Réglages!$B$6,0))+IF(F293="",0,IF(F293&lt;0.1,Réglages!$B$7,IF(F293&lt;=0.25,Réglages!$B$8,0)))+IF(G293="",0,IF(Réglages!$B$17-G293&gt;=180,Réglages!$B$9,0))+IF(AND(C293&lt;&gt;"",DATEDIF(C293,Réglages!$B$17,"m")&lt;12,OR(E293="",E293&lt;C293)),Réglages!$B$10,0)+IF(H293="Oui",0,Réglages!$B$11)+IF(I293="Oui",Réglages!$B$12,0)+IF(J293="Oui",Réglages!$B$13,0))))</f>
        <v/>
      </c>
      <c r="N293" s="19" t="str">
        <f aca="false">IF(A293="","",IF(M293&gt;=Réglages!$B$15,"Élevé",IF(M293&gt;=Réglages!$B$16,"Moyen","Faible")))</f>
        <v/>
      </c>
      <c r="O293" s="20" t="str">
        <f aca="false">IF(A293="","",IF(N293="Élevé",IF(AND(L293&lt;&gt;"",L293&lt;=90),"Appeler cette semaine : renouvellement proche","Appel ou rencontre personnelle"),IF(N293="Moyen","Invitation ciblée et un avantage inutilisé","Communications habituelles")))</f>
        <v/>
      </c>
    </row>
    <row r="294" customFormat="false" ht="15" hidden="false" customHeight="false" outlineLevel="0" collapsed="false">
      <c r="A294" s="15"/>
      <c r="B294" s="15"/>
      <c r="C294" s="12"/>
      <c r="D294" s="12"/>
      <c r="E294" s="12"/>
      <c r="F294" s="16"/>
      <c r="G294" s="12"/>
      <c r="H294" s="15"/>
      <c r="I294" s="15"/>
      <c r="J294" s="15"/>
      <c r="K294" s="17" t="str">
        <f aca="false">IF(A294="","",IF(C294="","",DATEDIF(C294,Réglages!$B$17,"m")))</f>
        <v/>
      </c>
      <c r="L294" s="17" t="str">
        <f aca="false">IF(OR(A294="",D294=""),"",D294-Réglages!$B$17)</f>
        <v/>
      </c>
      <c r="M294" s="18" t="str">
        <f aca="false">IF(A294="","",MAX(0,MIN(100,IF(OR(E294="",Réglages!$B$17-E294&gt;=365),Réglages!$B$5,IF(Réglages!$B$17-E294&gt;=180,Réglages!$B$6,0))+IF(F294="",0,IF(F294&lt;0.1,Réglages!$B$7,IF(F294&lt;=0.25,Réglages!$B$8,0)))+IF(G294="",0,IF(Réglages!$B$17-G294&gt;=180,Réglages!$B$9,0))+IF(AND(C294&lt;&gt;"",DATEDIF(C294,Réglages!$B$17,"m")&lt;12,OR(E294="",E294&lt;C294)),Réglages!$B$10,0)+IF(H294="Oui",0,Réglages!$B$11)+IF(I294="Oui",Réglages!$B$12,0)+IF(J294="Oui",Réglages!$B$13,0))))</f>
        <v/>
      </c>
      <c r="N294" s="19" t="str">
        <f aca="false">IF(A294="","",IF(M294&gt;=Réglages!$B$15,"Élevé",IF(M294&gt;=Réglages!$B$16,"Moyen","Faible")))</f>
        <v/>
      </c>
      <c r="O294" s="20" t="str">
        <f aca="false">IF(A294="","",IF(N294="Élevé",IF(AND(L294&lt;&gt;"",L294&lt;=90),"Appeler cette semaine : renouvellement proche","Appel ou rencontre personnelle"),IF(N294="Moyen","Invitation ciblée et un avantage inutilisé","Communications habituelles")))</f>
        <v/>
      </c>
    </row>
    <row r="295" customFormat="false" ht="15" hidden="false" customHeight="false" outlineLevel="0" collapsed="false">
      <c r="A295" s="15"/>
      <c r="B295" s="15"/>
      <c r="C295" s="12"/>
      <c r="D295" s="12"/>
      <c r="E295" s="12"/>
      <c r="F295" s="16"/>
      <c r="G295" s="12"/>
      <c r="H295" s="15"/>
      <c r="I295" s="15"/>
      <c r="J295" s="15"/>
      <c r="K295" s="17" t="str">
        <f aca="false">IF(A295="","",IF(C295="","",DATEDIF(C295,Réglages!$B$17,"m")))</f>
        <v/>
      </c>
      <c r="L295" s="17" t="str">
        <f aca="false">IF(OR(A295="",D295=""),"",D295-Réglages!$B$17)</f>
        <v/>
      </c>
      <c r="M295" s="18" t="str">
        <f aca="false">IF(A295="","",MAX(0,MIN(100,IF(OR(E295="",Réglages!$B$17-E295&gt;=365),Réglages!$B$5,IF(Réglages!$B$17-E295&gt;=180,Réglages!$B$6,0))+IF(F295="",0,IF(F295&lt;0.1,Réglages!$B$7,IF(F295&lt;=0.25,Réglages!$B$8,0)))+IF(G295="",0,IF(Réglages!$B$17-G295&gt;=180,Réglages!$B$9,0))+IF(AND(C295&lt;&gt;"",DATEDIF(C295,Réglages!$B$17,"m")&lt;12,OR(E295="",E295&lt;C295)),Réglages!$B$10,0)+IF(H295="Oui",0,Réglages!$B$11)+IF(I295="Oui",Réglages!$B$12,0)+IF(J295="Oui",Réglages!$B$13,0))))</f>
        <v/>
      </c>
      <c r="N295" s="19" t="str">
        <f aca="false">IF(A295="","",IF(M295&gt;=Réglages!$B$15,"Élevé",IF(M295&gt;=Réglages!$B$16,"Moyen","Faible")))</f>
        <v/>
      </c>
      <c r="O295" s="20" t="str">
        <f aca="false">IF(A295="","",IF(N295="Élevé",IF(AND(L295&lt;&gt;"",L295&lt;=90),"Appeler cette semaine : renouvellement proche","Appel ou rencontre personnelle"),IF(N295="Moyen","Invitation ciblée et un avantage inutilisé","Communications habituelles")))</f>
        <v/>
      </c>
    </row>
    <row r="296" customFormat="false" ht="15" hidden="false" customHeight="false" outlineLevel="0" collapsed="false">
      <c r="A296" s="15"/>
      <c r="B296" s="15"/>
      <c r="C296" s="12"/>
      <c r="D296" s="12"/>
      <c r="E296" s="12"/>
      <c r="F296" s="16"/>
      <c r="G296" s="12"/>
      <c r="H296" s="15"/>
      <c r="I296" s="15"/>
      <c r="J296" s="15"/>
      <c r="K296" s="17" t="str">
        <f aca="false">IF(A296="","",IF(C296="","",DATEDIF(C296,Réglages!$B$17,"m")))</f>
        <v/>
      </c>
      <c r="L296" s="17" t="str">
        <f aca="false">IF(OR(A296="",D296=""),"",D296-Réglages!$B$17)</f>
        <v/>
      </c>
      <c r="M296" s="18" t="str">
        <f aca="false">IF(A296="","",MAX(0,MIN(100,IF(OR(E296="",Réglages!$B$17-E296&gt;=365),Réglages!$B$5,IF(Réglages!$B$17-E296&gt;=180,Réglages!$B$6,0))+IF(F296="",0,IF(F296&lt;0.1,Réglages!$B$7,IF(F296&lt;=0.25,Réglages!$B$8,0)))+IF(G296="",0,IF(Réglages!$B$17-G296&gt;=180,Réglages!$B$9,0))+IF(AND(C296&lt;&gt;"",DATEDIF(C296,Réglages!$B$17,"m")&lt;12,OR(E296="",E296&lt;C296)),Réglages!$B$10,0)+IF(H296="Oui",0,Réglages!$B$11)+IF(I296="Oui",Réglages!$B$12,0)+IF(J296="Oui",Réglages!$B$13,0))))</f>
        <v/>
      </c>
      <c r="N296" s="19" t="str">
        <f aca="false">IF(A296="","",IF(M296&gt;=Réglages!$B$15,"Élevé",IF(M296&gt;=Réglages!$B$16,"Moyen","Faible")))</f>
        <v/>
      </c>
      <c r="O296" s="20" t="str">
        <f aca="false">IF(A296="","",IF(N296="Élevé",IF(AND(L296&lt;&gt;"",L296&lt;=90),"Appeler cette semaine : renouvellement proche","Appel ou rencontre personnelle"),IF(N296="Moyen","Invitation ciblée et un avantage inutilisé","Communications habituelles")))</f>
        <v/>
      </c>
    </row>
    <row r="297" customFormat="false" ht="15" hidden="false" customHeight="false" outlineLevel="0" collapsed="false">
      <c r="A297" s="15"/>
      <c r="B297" s="15"/>
      <c r="C297" s="12"/>
      <c r="D297" s="12"/>
      <c r="E297" s="12"/>
      <c r="F297" s="16"/>
      <c r="G297" s="12"/>
      <c r="H297" s="15"/>
      <c r="I297" s="15"/>
      <c r="J297" s="15"/>
      <c r="K297" s="17" t="str">
        <f aca="false">IF(A297="","",IF(C297="","",DATEDIF(C297,Réglages!$B$17,"m")))</f>
        <v/>
      </c>
      <c r="L297" s="17" t="str">
        <f aca="false">IF(OR(A297="",D297=""),"",D297-Réglages!$B$17)</f>
        <v/>
      </c>
      <c r="M297" s="18" t="str">
        <f aca="false">IF(A297="","",MAX(0,MIN(100,IF(OR(E297="",Réglages!$B$17-E297&gt;=365),Réglages!$B$5,IF(Réglages!$B$17-E297&gt;=180,Réglages!$B$6,0))+IF(F297="",0,IF(F297&lt;0.1,Réglages!$B$7,IF(F297&lt;=0.25,Réglages!$B$8,0)))+IF(G297="",0,IF(Réglages!$B$17-G297&gt;=180,Réglages!$B$9,0))+IF(AND(C297&lt;&gt;"",DATEDIF(C297,Réglages!$B$17,"m")&lt;12,OR(E297="",E297&lt;C297)),Réglages!$B$10,0)+IF(H297="Oui",0,Réglages!$B$11)+IF(I297="Oui",Réglages!$B$12,0)+IF(J297="Oui",Réglages!$B$13,0))))</f>
        <v/>
      </c>
      <c r="N297" s="19" t="str">
        <f aca="false">IF(A297="","",IF(M297&gt;=Réglages!$B$15,"Élevé",IF(M297&gt;=Réglages!$B$16,"Moyen","Faible")))</f>
        <v/>
      </c>
      <c r="O297" s="20" t="str">
        <f aca="false">IF(A297="","",IF(N297="Élevé",IF(AND(L297&lt;&gt;"",L297&lt;=90),"Appeler cette semaine : renouvellement proche","Appel ou rencontre personnelle"),IF(N297="Moyen","Invitation ciblée et un avantage inutilisé","Communications habituelles")))</f>
        <v/>
      </c>
    </row>
    <row r="298" customFormat="false" ht="15" hidden="false" customHeight="false" outlineLevel="0" collapsed="false">
      <c r="A298" s="15"/>
      <c r="B298" s="15"/>
      <c r="C298" s="12"/>
      <c r="D298" s="12"/>
      <c r="E298" s="12"/>
      <c r="F298" s="16"/>
      <c r="G298" s="12"/>
      <c r="H298" s="15"/>
      <c r="I298" s="15"/>
      <c r="J298" s="15"/>
      <c r="K298" s="17" t="str">
        <f aca="false">IF(A298="","",IF(C298="","",DATEDIF(C298,Réglages!$B$17,"m")))</f>
        <v/>
      </c>
      <c r="L298" s="17" t="str">
        <f aca="false">IF(OR(A298="",D298=""),"",D298-Réglages!$B$17)</f>
        <v/>
      </c>
      <c r="M298" s="18" t="str">
        <f aca="false">IF(A298="","",MAX(0,MIN(100,IF(OR(E298="",Réglages!$B$17-E298&gt;=365),Réglages!$B$5,IF(Réglages!$B$17-E298&gt;=180,Réglages!$B$6,0))+IF(F298="",0,IF(F298&lt;0.1,Réglages!$B$7,IF(F298&lt;=0.25,Réglages!$B$8,0)))+IF(G298="",0,IF(Réglages!$B$17-G298&gt;=180,Réglages!$B$9,0))+IF(AND(C298&lt;&gt;"",DATEDIF(C298,Réglages!$B$17,"m")&lt;12,OR(E298="",E298&lt;C298)),Réglages!$B$10,0)+IF(H298="Oui",0,Réglages!$B$11)+IF(I298="Oui",Réglages!$B$12,0)+IF(J298="Oui",Réglages!$B$13,0))))</f>
        <v/>
      </c>
      <c r="N298" s="19" t="str">
        <f aca="false">IF(A298="","",IF(M298&gt;=Réglages!$B$15,"Élevé",IF(M298&gt;=Réglages!$B$16,"Moyen","Faible")))</f>
        <v/>
      </c>
      <c r="O298" s="20" t="str">
        <f aca="false">IF(A298="","",IF(N298="Élevé",IF(AND(L298&lt;&gt;"",L298&lt;=90),"Appeler cette semaine : renouvellement proche","Appel ou rencontre personnelle"),IF(N298="Moyen","Invitation ciblée et un avantage inutilisé","Communications habituelles")))</f>
        <v/>
      </c>
    </row>
    <row r="299" customFormat="false" ht="15" hidden="false" customHeight="false" outlineLevel="0" collapsed="false">
      <c r="A299" s="15"/>
      <c r="B299" s="15"/>
      <c r="C299" s="12"/>
      <c r="D299" s="12"/>
      <c r="E299" s="12"/>
      <c r="F299" s="16"/>
      <c r="G299" s="12"/>
      <c r="H299" s="15"/>
      <c r="I299" s="15"/>
      <c r="J299" s="15"/>
      <c r="K299" s="17" t="str">
        <f aca="false">IF(A299="","",IF(C299="","",DATEDIF(C299,Réglages!$B$17,"m")))</f>
        <v/>
      </c>
      <c r="L299" s="17" t="str">
        <f aca="false">IF(OR(A299="",D299=""),"",D299-Réglages!$B$17)</f>
        <v/>
      </c>
      <c r="M299" s="18" t="str">
        <f aca="false">IF(A299="","",MAX(0,MIN(100,IF(OR(E299="",Réglages!$B$17-E299&gt;=365),Réglages!$B$5,IF(Réglages!$B$17-E299&gt;=180,Réglages!$B$6,0))+IF(F299="",0,IF(F299&lt;0.1,Réglages!$B$7,IF(F299&lt;=0.25,Réglages!$B$8,0)))+IF(G299="",0,IF(Réglages!$B$17-G299&gt;=180,Réglages!$B$9,0))+IF(AND(C299&lt;&gt;"",DATEDIF(C299,Réglages!$B$17,"m")&lt;12,OR(E299="",E299&lt;C299)),Réglages!$B$10,0)+IF(H299="Oui",0,Réglages!$B$11)+IF(I299="Oui",Réglages!$B$12,0)+IF(J299="Oui",Réglages!$B$13,0))))</f>
        <v/>
      </c>
      <c r="N299" s="19" t="str">
        <f aca="false">IF(A299="","",IF(M299&gt;=Réglages!$B$15,"Élevé",IF(M299&gt;=Réglages!$B$16,"Moyen","Faible")))</f>
        <v/>
      </c>
      <c r="O299" s="20" t="str">
        <f aca="false">IF(A299="","",IF(N299="Élevé",IF(AND(L299&lt;&gt;"",L299&lt;=90),"Appeler cette semaine : renouvellement proche","Appel ou rencontre personnelle"),IF(N299="Moyen","Invitation ciblée et un avantage inutilisé","Communications habituelles")))</f>
        <v/>
      </c>
    </row>
    <row r="300" customFormat="false" ht="15" hidden="false" customHeight="false" outlineLevel="0" collapsed="false">
      <c r="A300" s="15"/>
      <c r="B300" s="15"/>
      <c r="C300" s="12"/>
      <c r="D300" s="12"/>
      <c r="E300" s="12"/>
      <c r="F300" s="16"/>
      <c r="G300" s="12"/>
      <c r="H300" s="15"/>
      <c r="I300" s="15"/>
      <c r="J300" s="15"/>
      <c r="K300" s="17" t="str">
        <f aca="false">IF(A300="","",IF(C300="","",DATEDIF(C300,Réglages!$B$17,"m")))</f>
        <v/>
      </c>
      <c r="L300" s="17" t="str">
        <f aca="false">IF(OR(A300="",D300=""),"",D300-Réglages!$B$17)</f>
        <v/>
      </c>
      <c r="M300" s="18" t="str">
        <f aca="false">IF(A300="","",MAX(0,MIN(100,IF(OR(E300="",Réglages!$B$17-E300&gt;=365),Réglages!$B$5,IF(Réglages!$B$17-E300&gt;=180,Réglages!$B$6,0))+IF(F300="",0,IF(F300&lt;0.1,Réglages!$B$7,IF(F300&lt;=0.25,Réglages!$B$8,0)))+IF(G300="",0,IF(Réglages!$B$17-G300&gt;=180,Réglages!$B$9,0))+IF(AND(C300&lt;&gt;"",DATEDIF(C300,Réglages!$B$17,"m")&lt;12,OR(E300="",E300&lt;C300)),Réglages!$B$10,0)+IF(H300="Oui",0,Réglages!$B$11)+IF(I300="Oui",Réglages!$B$12,0)+IF(J300="Oui",Réglages!$B$13,0))))</f>
        <v/>
      </c>
      <c r="N300" s="19" t="str">
        <f aca="false">IF(A300="","",IF(M300&gt;=Réglages!$B$15,"Élevé",IF(M300&gt;=Réglages!$B$16,"Moyen","Faible")))</f>
        <v/>
      </c>
      <c r="O300" s="20" t="str">
        <f aca="false">IF(A300="","",IF(N300="Élevé",IF(AND(L300&lt;&gt;"",L300&lt;=90),"Appeler cette semaine : renouvellement proche","Appel ou rencontre personnelle"),IF(N300="Moyen","Invitation ciblée et un avantage inutilisé","Communications habituelles")))</f>
        <v/>
      </c>
    </row>
    <row r="301" customFormat="false" ht="15" hidden="false" customHeight="false" outlineLevel="0" collapsed="false">
      <c r="A301" s="15"/>
      <c r="B301" s="15"/>
      <c r="C301" s="12"/>
      <c r="D301" s="12"/>
      <c r="E301" s="12"/>
      <c r="F301" s="16"/>
      <c r="G301" s="12"/>
      <c r="H301" s="15"/>
      <c r="I301" s="15"/>
      <c r="J301" s="15"/>
      <c r="K301" s="17" t="str">
        <f aca="false">IF(A301="","",IF(C301="","",DATEDIF(C301,Réglages!$B$17,"m")))</f>
        <v/>
      </c>
      <c r="L301" s="17" t="str">
        <f aca="false">IF(OR(A301="",D301=""),"",D301-Réglages!$B$17)</f>
        <v/>
      </c>
      <c r="M301" s="18" t="str">
        <f aca="false">IF(A301="","",MAX(0,MIN(100,IF(OR(E301="",Réglages!$B$17-E301&gt;=365),Réglages!$B$5,IF(Réglages!$B$17-E301&gt;=180,Réglages!$B$6,0))+IF(F301="",0,IF(F301&lt;0.1,Réglages!$B$7,IF(F301&lt;=0.25,Réglages!$B$8,0)))+IF(G301="",0,IF(Réglages!$B$17-G301&gt;=180,Réglages!$B$9,0))+IF(AND(C301&lt;&gt;"",DATEDIF(C301,Réglages!$B$17,"m")&lt;12,OR(E301="",E301&lt;C301)),Réglages!$B$10,0)+IF(H301="Oui",0,Réglages!$B$11)+IF(I301="Oui",Réglages!$B$12,0)+IF(J301="Oui",Réglages!$B$13,0))))</f>
        <v/>
      </c>
      <c r="N301" s="19" t="str">
        <f aca="false">IF(A301="","",IF(M301&gt;=Réglages!$B$15,"Élevé",IF(M301&gt;=Réglages!$B$16,"Moyen","Faible")))</f>
        <v/>
      </c>
      <c r="O301" s="20" t="str">
        <f aca="false">IF(A301="","",IF(N301="Élevé",IF(AND(L301&lt;&gt;"",L301&lt;=90),"Appeler cette semaine : renouvellement proche","Appel ou rencontre personnelle"),IF(N301="Moyen","Invitation ciblée et un avantage inutilisé","Communications habituelles")))</f>
        <v/>
      </c>
    </row>
    <row r="302" customFormat="false" ht="15" hidden="false" customHeight="false" outlineLevel="0" collapsed="false">
      <c r="A302" s="15"/>
      <c r="B302" s="15"/>
      <c r="C302" s="12"/>
      <c r="D302" s="12"/>
      <c r="E302" s="12"/>
      <c r="F302" s="16"/>
      <c r="G302" s="12"/>
      <c r="H302" s="15"/>
      <c r="I302" s="15"/>
      <c r="J302" s="15"/>
      <c r="K302" s="17" t="str">
        <f aca="false">IF(A302="","",IF(C302="","",DATEDIF(C302,Réglages!$B$17,"m")))</f>
        <v/>
      </c>
      <c r="L302" s="17" t="str">
        <f aca="false">IF(OR(A302="",D302=""),"",D302-Réglages!$B$17)</f>
        <v/>
      </c>
      <c r="M302" s="18" t="str">
        <f aca="false">IF(A302="","",MAX(0,MIN(100,IF(OR(E302="",Réglages!$B$17-E302&gt;=365),Réglages!$B$5,IF(Réglages!$B$17-E302&gt;=180,Réglages!$B$6,0))+IF(F302="",0,IF(F302&lt;0.1,Réglages!$B$7,IF(F302&lt;=0.25,Réglages!$B$8,0)))+IF(G302="",0,IF(Réglages!$B$17-G302&gt;=180,Réglages!$B$9,0))+IF(AND(C302&lt;&gt;"",DATEDIF(C302,Réglages!$B$17,"m")&lt;12,OR(E302="",E302&lt;C302)),Réglages!$B$10,0)+IF(H302="Oui",0,Réglages!$B$11)+IF(I302="Oui",Réglages!$B$12,0)+IF(J302="Oui",Réglages!$B$13,0))))</f>
        <v/>
      </c>
      <c r="N302" s="19" t="str">
        <f aca="false">IF(A302="","",IF(M302&gt;=Réglages!$B$15,"Élevé",IF(M302&gt;=Réglages!$B$16,"Moyen","Faible")))</f>
        <v/>
      </c>
      <c r="O302" s="20" t="str">
        <f aca="false">IF(A302="","",IF(N302="Élevé",IF(AND(L302&lt;&gt;"",L302&lt;=90),"Appeler cette semaine : renouvellement proche","Appel ou rencontre personnelle"),IF(N302="Moyen","Invitation ciblée et un avantage inutilisé","Communications habituelles")))</f>
        <v/>
      </c>
    </row>
    <row r="303" customFormat="false" ht="15" hidden="false" customHeight="false" outlineLevel="0" collapsed="false">
      <c r="A303" s="15"/>
      <c r="B303" s="15"/>
      <c r="C303" s="12"/>
      <c r="D303" s="12"/>
      <c r="E303" s="12"/>
      <c r="F303" s="16"/>
      <c r="G303" s="12"/>
      <c r="H303" s="15"/>
      <c r="I303" s="15"/>
      <c r="J303" s="15"/>
      <c r="K303" s="17" t="str">
        <f aca="false">IF(A303="","",IF(C303="","",DATEDIF(C303,Réglages!$B$17,"m")))</f>
        <v/>
      </c>
      <c r="L303" s="17" t="str">
        <f aca="false">IF(OR(A303="",D303=""),"",D303-Réglages!$B$17)</f>
        <v/>
      </c>
      <c r="M303" s="18" t="str">
        <f aca="false">IF(A303="","",MAX(0,MIN(100,IF(OR(E303="",Réglages!$B$17-E303&gt;=365),Réglages!$B$5,IF(Réglages!$B$17-E303&gt;=180,Réglages!$B$6,0))+IF(F303="",0,IF(F303&lt;0.1,Réglages!$B$7,IF(F303&lt;=0.25,Réglages!$B$8,0)))+IF(G303="",0,IF(Réglages!$B$17-G303&gt;=180,Réglages!$B$9,0))+IF(AND(C303&lt;&gt;"",DATEDIF(C303,Réglages!$B$17,"m")&lt;12,OR(E303="",E303&lt;C303)),Réglages!$B$10,0)+IF(H303="Oui",0,Réglages!$B$11)+IF(I303="Oui",Réglages!$B$12,0)+IF(J303="Oui",Réglages!$B$13,0))))</f>
        <v/>
      </c>
      <c r="N303" s="19" t="str">
        <f aca="false">IF(A303="","",IF(M303&gt;=Réglages!$B$15,"Élevé",IF(M303&gt;=Réglages!$B$16,"Moyen","Faible")))</f>
        <v/>
      </c>
      <c r="O303" s="20" t="str">
        <f aca="false">IF(A303="","",IF(N303="Élevé",IF(AND(L303&lt;&gt;"",L303&lt;=90),"Appeler cette semaine : renouvellement proche","Appel ou rencontre personnelle"),IF(N303="Moyen","Invitation ciblée et un avantage inutilisé","Communications habituelles")))</f>
        <v/>
      </c>
    </row>
    <row r="304" customFormat="false" ht="15" hidden="false" customHeight="false" outlineLevel="0" collapsed="false">
      <c r="A304" s="15"/>
      <c r="B304" s="15"/>
      <c r="C304" s="12"/>
      <c r="D304" s="12"/>
      <c r="E304" s="12"/>
      <c r="F304" s="16"/>
      <c r="G304" s="12"/>
      <c r="H304" s="15"/>
      <c r="I304" s="15"/>
      <c r="J304" s="15"/>
      <c r="K304" s="17" t="str">
        <f aca="false">IF(A304="","",IF(C304="","",DATEDIF(C304,Réglages!$B$17,"m")))</f>
        <v/>
      </c>
      <c r="L304" s="17" t="str">
        <f aca="false">IF(OR(A304="",D304=""),"",D304-Réglages!$B$17)</f>
        <v/>
      </c>
      <c r="M304" s="18" t="str">
        <f aca="false">IF(A304="","",MAX(0,MIN(100,IF(OR(E304="",Réglages!$B$17-E304&gt;=365),Réglages!$B$5,IF(Réglages!$B$17-E304&gt;=180,Réglages!$B$6,0))+IF(F304="",0,IF(F304&lt;0.1,Réglages!$B$7,IF(F304&lt;=0.25,Réglages!$B$8,0)))+IF(G304="",0,IF(Réglages!$B$17-G304&gt;=180,Réglages!$B$9,0))+IF(AND(C304&lt;&gt;"",DATEDIF(C304,Réglages!$B$17,"m")&lt;12,OR(E304="",E304&lt;C304)),Réglages!$B$10,0)+IF(H304="Oui",0,Réglages!$B$11)+IF(I304="Oui",Réglages!$B$12,0)+IF(J304="Oui",Réglages!$B$13,0))))</f>
        <v/>
      </c>
      <c r="N304" s="19" t="str">
        <f aca="false">IF(A304="","",IF(M304&gt;=Réglages!$B$15,"Élevé",IF(M304&gt;=Réglages!$B$16,"Moyen","Faible")))</f>
        <v/>
      </c>
      <c r="O304" s="20" t="str">
        <f aca="false">IF(A304="","",IF(N304="Élevé",IF(AND(L304&lt;&gt;"",L304&lt;=90),"Appeler cette semaine : renouvellement proche","Appel ou rencontre personnelle"),IF(N304="Moyen","Invitation ciblée et un avantage inutilisé","Communications habituelles")))</f>
        <v/>
      </c>
    </row>
  </sheetData>
  <conditionalFormatting sqref="N5:N304">
    <cfRule type="cellIs" priority="2" operator="equal" aboveAverage="0" equalAverage="0" bottom="0" percent="0" rank="0" text="" dxfId="0">
      <formula>"Élevé"</formula>
    </cfRule>
    <cfRule type="cellIs" priority="3" operator="equal" aboveAverage="0" equalAverage="0" bottom="0" percent="0" rank="0" text="" dxfId="1">
      <formula>"Moyen"</formula>
    </cfRule>
    <cfRule type="cellIs" priority="4" operator="equal" aboveAverage="0" equalAverage="0" bottom="0" percent="0" rank="0" text="" dxfId="2">
      <formula>"Faible"</formula>
    </cfRule>
  </conditionalFormatting>
  <dataValidations count="1">
    <dataValidation allowBlank="true" errorStyle="stop" operator="between" showDropDown="false" showErrorMessage="false" showInputMessage="false" sqref="H5:J304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5" t="s">
        <v>57</v>
      </c>
    </row>
    <row r="3" customFormat="false" ht="15" hidden="false" customHeight="false" outlineLevel="0" collapsed="false">
      <c r="A3" s="7" t="s">
        <v>58</v>
      </c>
      <c r="B3" s="7" t="s">
        <v>31</v>
      </c>
      <c r="C3" s="7" t="s">
        <v>59</v>
      </c>
    </row>
    <row r="4" customFormat="false" ht="15" hidden="false" customHeight="false" outlineLevel="0" collapsed="false">
      <c r="A4" s="11" t="s">
        <v>60</v>
      </c>
      <c r="B4" s="8" t="n">
        <f aca="false">COUNTIF(Membres!$N$5:$N$304,A4)</f>
        <v>2</v>
      </c>
      <c r="C4" s="8" t="n">
        <f aca="false">COUNTIFS(Membres!$N$5:$N$304,A4,Membres!$L$5:$L$304,"&gt;=0",Membres!$L$5:$L$304,"&lt;=90")</f>
        <v>1</v>
      </c>
    </row>
    <row r="5" customFormat="false" ht="15" hidden="false" customHeight="false" outlineLevel="0" collapsed="false">
      <c r="A5" s="11" t="s">
        <v>61</v>
      </c>
      <c r="B5" s="8" t="n">
        <f aca="false">COUNTIF(Membres!$N$5:$N$304,A5)</f>
        <v>1</v>
      </c>
      <c r="C5" s="8" t="n">
        <f aca="false">COUNTIFS(Membres!$N$5:$N$304,A5,Membres!$L$5:$L$304,"&gt;=0",Membres!$L$5:$L$304,"&lt;=90")</f>
        <v>1</v>
      </c>
    </row>
    <row r="6" customFormat="false" ht="15" hidden="false" customHeight="false" outlineLevel="0" collapsed="false">
      <c r="A6" s="11" t="s">
        <v>62</v>
      </c>
      <c r="B6" s="8" t="n">
        <f aca="false">COUNTIF(Membres!$N$5:$N$304,A6)</f>
        <v>2</v>
      </c>
      <c r="C6" s="8" t="n">
        <f aca="false">COUNTIFS(Membres!$N$5:$N$304,A6,Membres!$L$5:$L$304,"&gt;=0",Membres!$L$5:$L$304,"&lt;=90")</f>
        <v>0</v>
      </c>
    </row>
    <row r="7" customFormat="false" ht="15" hidden="false" customHeight="false" outlineLevel="0" collapsed="false">
      <c r="A7" s="21" t="s">
        <v>63</v>
      </c>
      <c r="B7" s="11" t="n">
        <f aca="false">SUM(B4:B6)</f>
        <v>5</v>
      </c>
    </row>
    <row r="9" customFormat="false" ht="15" hidden="false" customHeight="false" outlineLevel="0" collapsed="false">
      <c r="A9" s="6" t="s">
        <v>64</v>
      </c>
    </row>
    <row r="10" customFormat="false" ht="15" hidden="false" customHeight="false" outlineLevel="0" collapsed="false">
      <c r="A10" s="22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2026-10-20T09:31:54Z</dcterms:created>
  <dc:creator>openpyxl</dc:creator>
  <dc:description/>
  <dc:language>en-US</dc:language>
  <cp:lastModifiedBy/>
  <dcterms:modified xsi:type="dcterms:W3CDTF">2026-10-20T09:31:54Z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